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8800" windowHeight="11655"/>
  </bookViews>
  <sheets>
    <sheet name="2023 план" sheetId="1" r:id="rId1"/>
  </sheets>
  <definedNames>
    <definedName name="_xlnm._FilterDatabase" localSheetId="0" hidden="1">'2023 план'!$A$3:$GG$27</definedName>
    <definedName name="APPT" localSheetId="0">'2023 план'!#REF!</definedName>
    <definedName name="FIO" localSheetId="0">'2023 план'!#REF!</definedName>
    <definedName name="SIGN" localSheetId="0">'2023 план'!#REF!</definedName>
    <definedName name="Z_45637F28_F07F_4C27_ABC7_92DA9C9322DC_.wvu.PrintTitles" localSheetId="0" hidden="1">'2023 план'!$3:$5</definedName>
    <definedName name="Z_45637F28_F07F_4C27_ABC7_92DA9C9322DC_.wvu.Rows" localSheetId="0" hidden="1">'2023 план'!#REF!,'2023 план'!#REF!</definedName>
    <definedName name="_xlnm.Print_Titles" localSheetId="0">'2023 план'!$A:$G,'2023 план'!$3:$5</definedName>
    <definedName name="_xlnm.Print_Area" localSheetId="0">'2023 план'!$A$2:$BL$27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4" i="1" l="1"/>
  <c r="BI24" i="1"/>
  <c r="BF24" i="1"/>
  <c r="BC24" i="1"/>
  <c r="AZ24" i="1"/>
  <c r="AW24" i="1"/>
  <c r="AT24" i="1"/>
  <c r="AQ24" i="1"/>
  <c r="AN24" i="1"/>
  <c r="AK24" i="1"/>
  <c r="AH24" i="1"/>
  <c r="AE24" i="1"/>
  <c r="AB24" i="1"/>
  <c r="Y24" i="1"/>
  <c r="V24" i="1"/>
  <c r="S24" i="1"/>
  <c r="P24" i="1"/>
  <c r="M24" i="1"/>
  <c r="I24" i="1"/>
  <c r="H24" i="1"/>
  <c r="J24" i="1" l="1"/>
  <c r="BL23" i="1"/>
  <c r="BI23" i="1"/>
  <c r="BF23" i="1"/>
  <c r="BC23" i="1"/>
  <c r="AZ23" i="1"/>
  <c r="AW23" i="1"/>
  <c r="AT23" i="1"/>
  <c r="AQ23" i="1"/>
  <c r="AN23" i="1"/>
  <c r="AK23" i="1"/>
  <c r="AH23" i="1"/>
  <c r="AE23" i="1"/>
  <c r="AB23" i="1"/>
  <c r="Y23" i="1"/>
  <c r="V23" i="1"/>
  <c r="S23" i="1"/>
  <c r="P23" i="1"/>
  <c r="M23" i="1"/>
  <c r="I23" i="1"/>
  <c r="H23" i="1"/>
  <c r="J23" i="1" l="1"/>
  <c r="K17" i="1"/>
  <c r="L17" i="1"/>
  <c r="N17" i="1"/>
  <c r="O17" i="1"/>
  <c r="Q17" i="1"/>
  <c r="R17" i="1"/>
  <c r="T17" i="1"/>
  <c r="U17" i="1"/>
  <c r="W17" i="1"/>
  <c r="X17" i="1"/>
  <c r="Z17" i="1"/>
  <c r="AA17" i="1"/>
  <c r="AC17" i="1"/>
  <c r="AD17" i="1"/>
  <c r="AF17" i="1"/>
  <c r="AG17" i="1"/>
  <c r="AI17" i="1"/>
  <c r="AJ17" i="1"/>
  <c r="AL17" i="1"/>
  <c r="AM17" i="1"/>
  <c r="AO17" i="1"/>
  <c r="AP17" i="1"/>
  <c r="AR17" i="1"/>
  <c r="AS17" i="1"/>
  <c r="AU17" i="1"/>
  <c r="AV17" i="1"/>
  <c r="AX17" i="1"/>
  <c r="AY17" i="1"/>
  <c r="BA17" i="1"/>
  <c r="BB17" i="1"/>
  <c r="BD17" i="1"/>
  <c r="BE17" i="1"/>
  <c r="BG17" i="1"/>
  <c r="BH17" i="1"/>
  <c r="BJ17" i="1"/>
  <c r="BK17" i="1"/>
  <c r="BK12" i="1" l="1"/>
  <c r="BJ12" i="1"/>
  <c r="BH12" i="1"/>
  <c r="BG12" i="1"/>
  <c r="BE12" i="1"/>
  <c r="BD12" i="1"/>
  <c r="BB12" i="1"/>
  <c r="BA12" i="1"/>
  <c r="AY12" i="1"/>
  <c r="AX12" i="1"/>
  <c r="AV12" i="1"/>
  <c r="AU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BK26" i="1"/>
  <c r="BJ26" i="1"/>
  <c r="BH26" i="1"/>
  <c r="BG26" i="1"/>
  <c r="BE26" i="1"/>
  <c r="BD26" i="1"/>
  <c r="BB26" i="1"/>
  <c r="BA26" i="1"/>
  <c r="AY26" i="1"/>
  <c r="AX26" i="1"/>
  <c r="AV26" i="1"/>
  <c r="AU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BL25" i="1"/>
  <c r="BI25" i="1"/>
  <c r="BF25" i="1"/>
  <c r="BC25" i="1"/>
  <c r="AZ25" i="1"/>
  <c r="AW25" i="1"/>
  <c r="AT25" i="1"/>
  <c r="AQ25" i="1"/>
  <c r="AN25" i="1"/>
  <c r="AK25" i="1"/>
  <c r="AH25" i="1"/>
  <c r="AE25" i="1"/>
  <c r="AB25" i="1"/>
  <c r="Y25" i="1"/>
  <c r="V25" i="1"/>
  <c r="S25" i="1"/>
  <c r="P25" i="1"/>
  <c r="M25" i="1"/>
  <c r="I25" i="1"/>
  <c r="H25" i="1"/>
  <c r="I22" i="1"/>
  <c r="H22" i="1"/>
  <c r="I19" i="1"/>
  <c r="I20" i="1"/>
  <c r="I21" i="1"/>
  <c r="H19" i="1"/>
  <c r="H20" i="1"/>
  <c r="H21" i="1"/>
  <c r="M21" i="1"/>
  <c r="M22" i="1"/>
  <c r="P21" i="1"/>
  <c r="P22" i="1"/>
  <c r="S21" i="1"/>
  <c r="S22" i="1"/>
  <c r="V20" i="1"/>
  <c r="V21" i="1"/>
  <c r="V22" i="1"/>
  <c r="Y20" i="1"/>
  <c r="Y21" i="1"/>
  <c r="Y22" i="1"/>
  <c r="AB20" i="1"/>
  <c r="AB21" i="1"/>
  <c r="AB22" i="1"/>
  <c r="AE20" i="1"/>
  <c r="AE21" i="1"/>
  <c r="AE22" i="1"/>
  <c r="AH20" i="1"/>
  <c r="AH21" i="1"/>
  <c r="AH22" i="1"/>
  <c r="AK20" i="1"/>
  <c r="AK21" i="1"/>
  <c r="AK22" i="1"/>
  <c r="AN20" i="1"/>
  <c r="AN21" i="1"/>
  <c r="AN22" i="1"/>
  <c r="AQ20" i="1"/>
  <c r="AQ21" i="1"/>
  <c r="AQ22" i="1"/>
  <c r="AT20" i="1"/>
  <c r="AT21" i="1"/>
  <c r="AT22" i="1"/>
  <c r="AW20" i="1"/>
  <c r="AW21" i="1"/>
  <c r="AW22" i="1"/>
  <c r="AZ20" i="1"/>
  <c r="AZ21" i="1"/>
  <c r="AZ22" i="1"/>
  <c r="BC20" i="1"/>
  <c r="BC21" i="1"/>
  <c r="BC22" i="1"/>
  <c r="BI22" i="1"/>
  <c r="BF20" i="1"/>
  <c r="BF21" i="1"/>
  <c r="BF22" i="1"/>
  <c r="BI20" i="1"/>
  <c r="BI21" i="1"/>
  <c r="BL20" i="1"/>
  <c r="BL21" i="1"/>
  <c r="S20" i="1"/>
  <c r="P20" i="1"/>
  <c r="M20" i="1"/>
  <c r="BL19" i="1"/>
  <c r="BI19" i="1"/>
  <c r="BF19" i="1"/>
  <c r="BC19" i="1"/>
  <c r="AZ19" i="1"/>
  <c r="AW19" i="1"/>
  <c r="AT19" i="1"/>
  <c r="AQ19" i="1"/>
  <c r="AN19" i="1"/>
  <c r="AK19" i="1"/>
  <c r="AH19" i="1"/>
  <c r="AE19" i="1"/>
  <c r="AB19" i="1"/>
  <c r="Y19" i="1"/>
  <c r="V19" i="1"/>
  <c r="S19" i="1"/>
  <c r="P19" i="1"/>
  <c r="M19" i="1"/>
  <c r="I18" i="1"/>
  <c r="H18" i="1"/>
  <c r="BL18" i="1"/>
  <c r="BF18" i="1"/>
  <c r="BC18" i="1"/>
  <c r="AZ18" i="1"/>
  <c r="AW18" i="1"/>
  <c r="AT18" i="1"/>
  <c r="AQ18" i="1"/>
  <c r="AN18" i="1"/>
  <c r="AK18" i="1"/>
  <c r="AH18" i="1"/>
  <c r="AE18" i="1"/>
  <c r="AB18" i="1"/>
  <c r="Y18" i="1"/>
  <c r="V18" i="1"/>
  <c r="S18" i="1"/>
  <c r="P18" i="1"/>
  <c r="M18" i="1"/>
  <c r="BI18" i="1"/>
  <c r="BL10" i="1"/>
  <c r="BI10" i="1"/>
  <c r="BF10" i="1"/>
  <c r="BC10" i="1"/>
  <c r="AZ10" i="1"/>
  <c r="AW10" i="1"/>
  <c r="AT10" i="1"/>
  <c r="AQ10" i="1"/>
  <c r="AN10" i="1"/>
  <c r="AK10" i="1"/>
  <c r="AH10" i="1"/>
  <c r="AE10" i="1"/>
  <c r="AB10" i="1"/>
  <c r="Y10" i="1"/>
  <c r="V10" i="1"/>
  <c r="S10" i="1"/>
  <c r="P10" i="1"/>
  <c r="M10" i="1"/>
  <c r="I10" i="1"/>
  <c r="H10" i="1"/>
  <c r="I16" i="1"/>
  <c r="H16" i="1"/>
  <c r="AK15" i="1"/>
  <c r="AH15" i="1"/>
  <c r="AE15" i="1"/>
  <c r="AB15" i="1"/>
  <c r="Y15" i="1"/>
  <c r="V15" i="1"/>
  <c r="S15" i="1"/>
  <c r="P15" i="1"/>
  <c r="I15" i="1"/>
  <c r="H15" i="1"/>
  <c r="BL14" i="1"/>
  <c r="BL15" i="1"/>
  <c r="BI14" i="1"/>
  <c r="BI15" i="1"/>
  <c r="BF14" i="1"/>
  <c r="BF15" i="1"/>
  <c r="BC14" i="1"/>
  <c r="BC15" i="1"/>
  <c r="AZ15" i="1"/>
  <c r="AZ14" i="1"/>
  <c r="AW14" i="1"/>
  <c r="AW15" i="1"/>
  <c r="AT14" i="1"/>
  <c r="AT15" i="1"/>
  <c r="AQ14" i="1"/>
  <c r="AQ15" i="1"/>
  <c r="AN15" i="1"/>
  <c r="AN14" i="1"/>
  <c r="AK14" i="1"/>
  <c r="AH14" i="1"/>
  <c r="AE14" i="1"/>
  <c r="AB14" i="1"/>
  <c r="Y14" i="1"/>
  <c r="V14" i="1"/>
  <c r="S14" i="1"/>
  <c r="M14" i="1"/>
  <c r="I14" i="1"/>
  <c r="H14" i="1"/>
  <c r="H26" i="1" l="1"/>
  <c r="I26" i="1"/>
  <c r="J19" i="1"/>
  <c r="J21" i="1"/>
  <c r="J25" i="1"/>
  <c r="J20" i="1"/>
  <c r="J10" i="1"/>
  <c r="J18" i="1"/>
  <c r="AQ13" i="1"/>
  <c r="AK13" i="1"/>
  <c r="V13" i="1"/>
  <c r="I13" i="1"/>
  <c r="I17" i="1" s="1"/>
  <c r="H13" i="1"/>
  <c r="H17" i="1" s="1"/>
  <c r="H8" i="1"/>
  <c r="BL11" i="1"/>
  <c r="BI11" i="1"/>
  <c r="BF11" i="1"/>
  <c r="BC11" i="1"/>
  <c r="AZ11" i="1"/>
  <c r="AW11" i="1"/>
  <c r="AT11" i="1"/>
  <c r="AQ11" i="1"/>
  <c r="AN11" i="1"/>
  <c r="AK11" i="1"/>
  <c r="AH11" i="1"/>
  <c r="AE11" i="1"/>
  <c r="AB11" i="1"/>
  <c r="V11" i="1"/>
  <c r="S11" i="1"/>
  <c r="M11" i="1"/>
  <c r="I9" i="1"/>
  <c r="H9" i="1"/>
  <c r="I11" i="1"/>
  <c r="H11" i="1"/>
  <c r="H12" i="1" l="1"/>
  <c r="I12" i="1"/>
  <c r="I8" i="1" l="1"/>
  <c r="I7" i="1"/>
  <c r="H7" i="1"/>
  <c r="BK6" i="1"/>
  <c r="BK27" i="1" s="1"/>
  <c r="BJ6" i="1"/>
  <c r="BJ27" i="1" s="1"/>
  <c r="BH6" i="1"/>
  <c r="BH27" i="1" s="1"/>
  <c r="BG6" i="1"/>
  <c r="BG27" i="1" s="1"/>
  <c r="BE6" i="1"/>
  <c r="BE27" i="1" s="1"/>
  <c r="BD6" i="1"/>
  <c r="BD27" i="1" s="1"/>
  <c r="BB6" i="1"/>
  <c r="BB27" i="1" s="1"/>
  <c r="BA6" i="1"/>
  <c r="BA27" i="1" s="1"/>
  <c r="AY6" i="1"/>
  <c r="AY27" i="1" s="1"/>
  <c r="AX6" i="1"/>
  <c r="AX27" i="1" s="1"/>
  <c r="AV6" i="1"/>
  <c r="AV27" i="1" s="1"/>
  <c r="AU6" i="1"/>
  <c r="AU27" i="1" s="1"/>
  <c r="AS6" i="1"/>
  <c r="AS27" i="1" s="1"/>
  <c r="AR6" i="1"/>
  <c r="AR27" i="1" s="1"/>
  <c r="AP6" i="1"/>
  <c r="AP27" i="1" s="1"/>
  <c r="AO6" i="1"/>
  <c r="AO27" i="1" s="1"/>
  <c r="AM6" i="1"/>
  <c r="AM27" i="1" s="1"/>
  <c r="AL6" i="1"/>
  <c r="AL27" i="1" s="1"/>
  <c r="AJ6" i="1"/>
  <c r="AJ27" i="1" s="1"/>
  <c r="AI6" i="1"/>
  <c r="AI27" i="1" s="1"/>
  <c r="AG6" i="1"/>
  <c r="AG27" i="1" s="1"/>
  <c r="AF6" i="1"/>
  <c r="AF27" i="1" s="1"/>
  <c r="AD6" i="1"/>
  <c r="AD27" i="1" s="1"/>
  <c r="AC6" i="1"/>
  <c r="AC27" i="1" s="1"/>
  <c r="BL8" i="1"/>
  <c r="BL7" i="1"/>
  <c r="BI8" i="1"/>
  <c r="BI7" i="1"/>
  <c r="BF8" i="1"/>
  <c r="BF7" i="1"/>
  <c r="BC8" i="1"/>
  <c r="BC7" i="1"/>
  <c r="AZ8" i="1"/>
  <c r="AZ7" i="1"/>
  <c r="AW8" i="1"/>
  <c r="AW7" i="1"/>
  <c r="AT8" i="1"/>
  <c r="AT7" i="1"/>
  <c r="AQ8" i="1"/>
  <c r="AQ7" i="1"/>
  <c r="AN8" i="1"/>
  <c r="AN7" i="1"/>
  <c r="AK8" i="1"/>
  <c r="AK7" i="1"/>
  <c r="AH8" i="1"/>
  <c r="AH7" i="1"/>
  <c r="AE8" i="1"/>
  <c r="AE7" i="1"/>
  <c r="AB8" i="1"/>
  <c r="AB7" i="1"/>
  <c r="Y8" i="1"/>
  <c r="Y7" i="1"/>
  <c r="V8" i="1"/>
  <c r="V7" i="1"/>
  <c r="S8" i="1"/>
  <c r="S7" i="1"/>
  <c r="P8" i="1"/>
  <c r="P7" i="1"/>
  <c r="M8" i="1"/>
  <c r="M7" i="1"/>
  <c r="AA6" i="1"/>
  <c r="AA27" i="1" s="1"/>
  <c r="Z6" i="1"/>
  <c r="Z27" i="1" s="1"/>
  <c r="X6" i="1"/>
  <c r="X27" i="1" s="1"/>
  <c r="W6" i="1"/>
  <c r="W27" i="1" s="1"/>
  <c r="U6" i="1"/>
  <c r="U27" i="1" s="1"/>
  <c r="T6" i="1"/>
  <c r="T27" i="1" s="1"/>
  <c r="R6" i="1"/>
  <c r="R27" i="1" s="1"/>
  <c r="Q6" i="1"/>
  <c r="Q27" i="1" s="1"/>
  <c r="O6" i="1"/>
  <c r="O27" i="1" s="1"/>
  <c r="N6" i="1"/>
  <c r="N27" i="1" s="1"/>
  <c r="L6" i="1"/>
  <c r="L27" i="1" s="1"/>
  <c r="K6" i="1"/>
  <c r="K27" i="1" s="1"/>
  <c r="BL6" i="1" l="1"/>
  <c r="BC6" i="1"/>
  <c r="J8" i="1"/>
  <c r="AW6" i="1"/>
  <c r="J7" i="1"/>
  <c r="I6" i="1"/>
  <c r="I27" i="1" s="1"/>
  <c r="H6" i="1"/>
  <c r="H27" i="1" s="1"/>
  <c r="BL22" i="1"/>
  <c r="M15" i="1"/>
  <c r="P14" i="1"/>
  <c r="BL13" i="1"/>
  <c r="BI13" i="1"/>
  <c r="BF13" i="1"/>
  <c r="BC13" i="1"/>
  <c r="AZ13" i="1"/>
  <c r="AW13" i="1"/>
  <c r="AT13" i="1"/>
  <c r="AN13" i="1"/>
  <c r="AH13" i="1"/>
  <c r="AE13" i="1"/>
  <c r="AB13" i="1"/>
  <c r="Y13" i="1"/>
  <c r="S13" i="1"/>
  <c r="P13" i="1"/>
  <c r="M13" i="1"/>
  <c r="Y11" i="1"/>
  <c r="P11" i="1"/>
  <c r="BL9" i="1"/>
  <c r="BI9" i="1"/>
  <c r="BF9" i="1"/>
  <c r="BC9" i="1"/>
  <c r="AZ9" i="1"/>
  <c r="AW9" i="1"/>
  <c r="AT9" i="1"/>
  <c r="AQ9" i="1"/>
  <c r="AN9" i="1"/>
  <c r="AK9" i="1"/>
  <c r="AH9" i="1"/>
  <c r="AE9" i="1"/>
  <c r="AB9" i="1"/>
  <c r="Y9" i="1"/>
  <c r="V9" i="1"/>
  <c r="S9" i="1"/>
  <c r="P9" i="1"/>
  <c r="M9" i="1"/>
  <c r="BI6" i="1"/>
  <c r="BF6" i="1"/>
  <c r="AZ6" i="1"/>
  <c r="AT6" i="1"/>
  <c r="AQ6" i="1"/>
  <c r="AN6" i="1"/>
  <c r="AK6" i="1"/>
  <c r="AH6" i="1"/>
  <c r="AE6" i="1"/>
  <c r="AB6" i="1"/>
  <c r="Y6" i="1"/>
  <c r="V6" i="1"/>
  <c r="S6" i="1"/>
  <c r="P6" i="1"/>
  <c r="M6" i="1"/>
  <c r="AW17" i="1" l="1"/>
  <c r="BI26" i="1"/>
  <c r="AK26" i="1"/>
  <c r="S16" i="1"/>
  <c r="S17" i="1" s="1"/>
  <c r="Y16" i="1"/>
  <c r="Y17" i="1" s="1"/>
  <c r="P16" i="1"/>
  <c r="P17" i="1" s="1"/>
  <c r="AB16" i="1"/>
  <c r="AB17" i="1" s="1"/>
  <c r="AH16" i="1"/>
  <c r="AH17" i="1" s="1"/>
  <c r="P26" i="1"/>
  <c r="V26" i="1"/>
  <c r="AW16" i="1"/>
  <c r="BI16" i="1"/>
  <c r="BI17" i="1" s="1"/>
  <c r="AK16" i="1"/>
  <c r="AK17" i="1" s="1"/>
  <c r="M26" i="1"/>
  <c r="J6" i="1"/>
  <c r="M16" i="1"/>
  <c r="M17" i="1" s="1"/>
  <c r="AZ16" i="1"/>
  <c r="AZ17" i="1" s="1"/>
  <c r="BF16" i="1"/>
  <c r="BF17" i="1" s="1"/>
  <c r="Y26" i="1"/>
  <c r="AZ26" i="1"/>
  <c r="BL26" i="1"/>
  <c r="J9" i="1"/>
  <c r="J22" i="1"/>
  <c r="AH26" i="1"/>
  <c r="AN26" i="1"/>
  <c r="AT26" i="1"/>
  <c r="AQ26" i="1"/>
  <c r="J11" i="1"/>
  <c r="J13" i="1"/>
  <c r="AE16" i="1"/>
  <c r="AE17" i="1" s="1"/>
  <c r="AN16" i="1"/>
  <c r="AN17" i="1" s="1"/>
  <c r="AT16" i="1"/>
  <c r="AT17" i="1" s="1"/>
  <c r="BF26" i="1"/>
  <c r="AQ16" i="1"/>
  <c r="AQ17" i="1" s="1"/>
  <c r="AB26" i="1"/>
  <c r="BC16" i="1"/>
  <c r="BC17" i="1" s="1"/>
  <c r="BL16" i="1"/>
  <c r="BL17" i="1" s="1"/>
  <c r="AW26" i="1"/>
  <c r="S26" i="1"/>
  <c r="AE26" i="1"/>
  <c r="BC26" i="1"/>
  <c r="V16" i="1"/>
  <c r="V17" i="1" s="1"/>
  <c r="J16" i="1"/>
  <c r="J15" i="1"/>
  <c r="J14" i="1"/>
  <c r="J17" i="1" l="1"/>
  <c r="BF12" i="1"/>
  <c r="AQ12" i="1"/>
  <c r="AB12" i="1"/>
  <c r="AE12" i="1"/>
  <c r="BC12" i="1"/>
  <c r="Y12" i="1"/>
  <c r="AK12" i="1"/>
  <c r="AZ12" i="1"/>
  <c r="BL12" i="1"/>
  <c r="AH12" i="1"/>
  <c r="AW12" i="1"/>
  <c r="AN12" i="1"/>
  <c r="S12" i="1"/>
  <c r="M12" i="1"/>
  <c r="V12" i="1"/>
  <c r="AT12" i="1"/>
  <c r="BI12" i="1"/>
  <c r="P12" i="1"/>
  <c r="J26" i="1"/>
  <c r="AH27" i="1" l="1"/>
  <c r="AE27" i="1"/>
  <c r="AB27" i="1"/>
  <c r="BF27" i="1"/>
  <c r="S27" i="1"/>
  <c r="BL27" i="1"/>
  <c r="BC27" i="1"/>
  <c r="AT27" i="1"/>
  <c r="V27" i="1"/>
  <c r="AN27" i="1"/>
  <c r="AQ27" i="1"/>
  <c r="BI27" i="1"/>
  <c r="AK27" i="1"/>
  <c r="M27" i="1"/>
  <c r="AZ27" i="1"/>
  <c r="P27" i="1"/>
  <c r="AW27" i="1"/>
  <c r="Y27" i="1"/>
  <c r="J12" i="1" l="1"/>
  <c r="J27" i="1" l="1"/>
</calcChain>
</file>

<file path=xl/sharedStrings.xml><?xml version="1.0" encoding="utf-8"?>
<sst xmlns="http://schemas.openxmlformats.org/spreadsheetml/2006/main" count="188" uniqueCount="80">
  <si>
    <t>(тыс.рублей)</t>
  </si>
  <si>
    <t xml:space="preserve">Наименование </t>
  </si>
  <si>
    <t>ГРБС</t>
  </si>
  <si>
    <t>Раздел</t>
  </si>
  <si>
    <t>Подраздел</t>
  </si>
  <si>
    <t>КЦСР</t>
  </si>
  <si>
    <t>КВР</t>
  </si>
  <si>
    <t>КОСГУ</t>
  </si>
  <si>
    <t>Уточненный план</t>
  </si>
  <si>
    <t>14</t>
  </si>
  <si>
    <t>01</t>
  </si>
  <si>
    <t>511</t>
  </si>
  <si>
    <t>251</t>
  </si>
  <si>
    <t>03</t>
  </si>
  <si>
    <t>99 9 00 70110</t>
  </si>
  <si>
    <t>530</t>
  </si>
  <si>
    <t>05</t>
  </si>
  <si>
    <t>04</t>
  </si>
  <si>
    <t>ВСЕГО Субвенции</t>
  </si>
  <si>
    <t>521</t>
  </si>
  <si>
    <t>09</t>
  </si>
  <si>
    <t>ВСЕГО Субсидии</t>
  </si>
  <si>
    <t>540</t>
  </si>
  <si>
    <t>ВСЕГО иных межбюджетных трансфертов</t>
  </si>
  <si>
    <t>ИТОГО:</t>
  </si>
  <si>
    <t>99 9 00 80010</t>
  </si>
  <si>
    <t>Беленихинское сельское поселение</t>
  </si>
  <si>
    <t>Береговское сельское поселение</t>
  </si>
  <si>
    <t>Вязовское сельское поселение</t>
  </si>
  <si>
    <t>Журавское сельское поселение</t>
  </si>
  <si>
    <t>Радьковское сельское поселение</t>
  </si>
  <si>
    <t>Прелестненское сельское поселение</t>
  </si>
  <si>
    <t>Ржавецкое сельское поселение</t>
  </si>
  <si>
    <t>Холоднянское сельское поселение</t>
  </si>
  <si>
    <t>Шаховское сельское поселение</t>
  </si>
  <si>
    <t>городское поселение "Посёлок Прохоровка"</t>
  </si>
  <si>
    <t>Коломыцевское сельское поселение</t>
  </si>
  <si>
    <t>Кривошеевское сельское поселение</t>
  </si>
  <si>
    <t>Лучковское сельское поселение</t>
  </si>
  <si>
    <t>Маломаяченское сельское поселение</t>
  </si>
  <si>
    <t>Петровское сельское поселение</t>
  </si>
  <si>
    <t>Плотавское сельское поселение</t>
  </si>
  <si>
    <t>Подолешенское сельское поселение</t>
  </si>
  <si>
    <t>Призначенское сельское поселение</t>
  </si>
  <si>
    <t>08 2 07 73880</t>
  </si>
  <si>
    <t>08 2 06 73870</t>
  </si>
  <si>
    <t xml:space="preserve">03 2 03 72140       </t>
  </si>
  <si>
    <t>03 2 04 72130</t>
  </si>
  <si>
    <t>99 9 00 S0300</t>
  </si>
  <si>
    <t>09 2 04 71350</t>
  </si>
  <si>
    <t>Субсидии бюджету городского поселения Прохоровского района на капитальный ремонт и ремонт автомобильных дорог общего пользования населенных пунктов</t>
  </si>
  <si>
    <t>03 2 02 80570</t>
  </si>
  <si>
    <t>03 2 02 80571</t>
  </si>
  <si>
    <t>Иные межбюджетные трансферты бюджету городского поселения Прохоровского района на осуществление дорожной деятельности в отношении автомобильных дорог местного значения на 2022 год</t>
  </si>
  <si>
    <t>09 2 08 81440</t>
  </si>
  <si>
    <t>08 3 03 80460</t>
  </si>
  <si>
    <t xml:space="preserve">Дотации бюджетам городского и сельских поселений на выравнивание бюджетной обеспеченности из бюджетов муниципальных районов </t>
  </si>
  <si>
    <t xml:space="preserve">Субвенции бюджетам городского и сельских поселений на осуществление полномочий по организации мероприятий при осуществлении деятельности по обращению с животными без владельцев </t>
  </si>
  <si>
    <t xml:space="preserve">Cубвенции бюджетам сельских поселений на обеспечение функций по содержанию скотомогильников (биотермических ям) </t>
  </si>
  <si>
    <t xml:space="preserve">Субвенции бюджету сельского поселения на возмещение расходов по гарантированному перечню услуг по погребению в рамках ст. 12 Федерального закона от 12.01.1996 № 8-ФЗ </t>
  </si>
  <si>
    <t xml:space="preserve">Субсидии бюджету городского поселения Прохоровского района на строительство (реконструкцию) автомобильных дорог местного значения </t>
  </si>
  <si>
    <t xml:space="preserve">Субсидии бюджетам городского и сельских поселений на реализацию проекта "Решаем вместе" в рамках инициативного бюджетирования </t>
  </si>
  <si>
    <t xml:space="preserve">Иные межбюджетные трансферты бюджетам сельских поселений на осуществление части полномочий муниципального района по дорожной деятельности в отношении автомобильных дорог общего местного значения </t>
  </si>
  <si>
    <t xml:space="preserve">Иные межбюджетные трансферты  бюджетам сельских поселений Прохоровского района на осуществление части полномочий муниципального района по градостроительной деятельности </t>
  </si>
  <si>
    <t xml:space="preserve">Иные межбюджетные трансферты бюджетам городского и сельских поселений Прохоровского района на осуществление части полномочий муниципального района по организации в границах поселений водоснабжения населения (в части нецентрализованного водоснабжения, колодцев общего пользования) </t>
  </si>
  <si>
    <t>99 9 00 80300</t>
  </si>
  <si>
    <t xml:space="preserve">Иные межбюджетные трансферты бюджету городского поселения на реализацию проекта "Решаем вместе" в рамках инициативного бюджетирования </t>
  </si>
  <si>
    <t>Субсидии бюджетам сельских поселений на реализацию инийативных проектов</t>
  </si>
  <si>
    <t>99 9 00 S0200</t>
  </si>
  <si>
    <t>08</t>
  </si>
  <si>
    <t>99 9 00 80450</t>
  </si>
  <si>
    <t xml:space="preserve">Иные межбюджетные трансферты бюджету сельского поселения Прохоровского района на сохранение, использование и популяризацию объектов культурного наследия (памятников истории и культуры), находящихся в собственности поселения </t>
  </si>
  <si>
    <t>Сводные данные о расходах бюджета муниципального района "Прохоровский район" на предоставление межбюджетных трансфертов бюджетам городского и сельских поселений Прохоровского района по состоянию 
на 01 октября 2023 года</t>
  </si>
  <si>
    <t>Исполнено по состоянию на 01.10.2023 г.</t>
  </si>
  <si>
    <t>% выполнения по состоянию на 01.10.2023 г</t>
  </si>
  <si>
    <t>07</t>
  </si>
  <si>
    <t>08 2 08 81290</t>
  </si>
  <si>
    <t>Иные межбюджетные трансферты бюджетам сельских поселений Прохоровского района на осуществление полномочий муниципального района в части осуществления мероприятий по лесоустройству в отношении лесов, расположенных на землях населенных пунктов поселения</t>
  </si>
  <si>
    <t>12 1 01 81380</t>
  </si>
  <si>
    <t>Иные межбюджетные трансферты бюджету городского и сельских поселений Прохоровского района на грантовую поддержку территориальных общественных самоуправлений Прохоровского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</si>
</sst>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51">
    <xf numFmtId="0" fontId="0" fillId="0" borderId="0" xfId="0"/>
    <xf numFmtId="164" fontId="3" fillId="2" borderId="0" xfId="1" applyNumberFormat="1" applyFont="1" applyFill="1"/>
    <xf numFmtId="164" fontId="1" fillId="0" borderId="0" xfId="1" applyNumberFormat="1" applyFont="1"/>
    <xf numFmtId="164" fontId="1" fillId="0" borderId="0" xfId="1" applyNumberFormat="1" applyFont="1" applyFill="1"/>
    <xf numFmtId="164" fontId="1" fillId="0" borderId="0" xfId="1" applyNumberFormat="1" applyFont="1" applyBorder="1"/>
    <xf numFmtId="164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6" fillId="0" borderId="0" xfId="1" applyNumberFormat="1" applyFont="1"/>
    <xf numFmtId="164" fontId="5" fillId="2" borderId="0" xfId="0" applyNumberFormat="1" applyFont="1" applyFill="1" applyAlignment="1">
      <alignment wrapText="1"/>
    </xf>
    <xf numFmtId="164" fontId="8" fillId="0" borderId="22" xfId="1" applyNumberFormat="1" applyFont="1" applyFill="1" applyBorder="1" applyAlignment="1">
      <alignment horizontal="left" vertical="top" wrapText="1"/>
    </xf>
    <xf numFmtId="164" fontId="10" fillId="0" borderId="23" xfId="1" applyNumberFormat="1" applyFont="1" applyFill="1" applyBorder="1" applyAlignment="1">
      <alignment horizontal="center" vertical="center" wrapText="1"/>
    </xf>
    <xf numFmtId="164" fontId="8" fillId="0" borderId="23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164" fontId="7" fillId="0" borderId="22" xfId="1" applyNumberFormat="1" applyFont="1" applyFill="1" applyBorder="1" applyAlignment="1">
      <alignment horizontal="center" vertical="center"/>
    </xf>
    <xf numFmtId="164" fontId="7" fillId="0" borderId="23" xfId="1" applyNumberFormat="1" applyFont="1" applyFill="1" applyBorder="1" applyAlignment="1">
      <alignment horizontal="center" vertical="center"/>
    </xf>
    <xf numFmtId="164" fontId="7" fillId="0" borderId="25" xfId="1" applyNumberFormat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24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11" fillId="0" borderId="8" xfId="1" applyNumberFormat="1" applyFont="1" applyFill="1" applyBorder="1" applyAlignment="1">
      <alignment horizontal="left" vertical="top" wrapText="1"/>
    </xf>
    <xf numFmtId="164" fontId="11" fillId="0" borderId="9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164" fontId="7" fillId="0" borderId="33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12" fillId="0" borderId="1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/>
    <xf numFmtId="164" fontId="13" fillId="0" borderId="0" xfId="1" applyNumberFormat="1" applyFont="1" applyFill="1"/>
    <xf numFmtId="164" fontId="1" fillId="0" borderId="0" xfId="1" applyNumberFormat="1" applyFont="1" applyFill="1" applyBorder="1"/>
    <xf numFmtId="164" fontId="7" fillId="0" borderId="32" xfId="1" applyNumberFormat="1" applyFont="1" applyFill="1" applyBorder="1" applyAlignment="1">
      <alignment horizontal="center" vertical="center" wrapText="1"/>
    </xf>
    <xf numFmtId="164" fontId="7" fillId="0" borderId="33" xfId="1" applyNumberFormat="1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center" vertical="center" wrapText="1"/>
    </xf>
    <xf numFmtId="164" fontId="15" fillId="0" borderId="8" xfId="1" applyNumberFormat="1" applyFont="1" applyFill="1" applyBorder="1" applyAlignment="1">
      <alignment horizontal="center" vertical="center"/>
    </xf>
    <xf numFmtId="164" fontId="15" fillId="0" borderId="32" xfId="1" applyNumberFormat="1" applyFont="1" applyFill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/>
    <xf numFmtId="164" fontId="16" fillId="0" borderId="0" xfId="1" applyNumberFormat="1" applyFont="1" applyFill="1"/>
    <xf numFmtId="164" fontId="7" fillId="0" borderId="34" xfId="1" applyNumberFormat="1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32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164" fontId="9" fillId="0" borderId="8" xfId="1" applyNumberFormat="1" applyFont="1" applyFill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2" xfId="1" applyNumberFormat="1" applyFont="1" applyFill="1" applyBorder="1" applyAlignment="1">
      <alignment horizontal="left" vertical="center" wrapText="1"/>
    </xf>
    <xf numFmtId="164" fontId="11" fillId="0" borderId="23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11" fillId="0" borderId="24" xfId="1" applyNumberFormat="1" applyFont="1" applyFill="1" applyBorder="1" applyAlignment="1">
      <alignment horizontal="center" vertical="center" wrapText="1"/>
    </xf>
    <xf numFmtId="164" fontId="4" fillId="0" borderId="22" xfId="1" applyNumberFormat="1" applyFont="1" applyFill="1" applyBorder="1" applyAlignment="1">
      <alignment horizontal="center" vertical="center" wrapText="1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left" vertical="top" wrapText="1"/>
    </xf>
    <xf numFmtId="164" fontId="11" fillId="0" borderId="28" xfId="1" applyNumberFormat="1" applyFont="1" applyFill="1" applyBorder="1" applyAlignment="1">
      <alignment horizontal="center" vertical="center" wrapText="1"/>
    </xf>
    <xf numFmtId="164" fontId="6" fillId="0" borderId="28" xfId="1" applyNumberFormat="1" applyFont="1" applyFill="1" applyBorder="1" applyAlignment="1">
      <alignment horizontal="center" vertical="center" wrapText="1"/>
    </xf>
    <xf numFmtId="164" fontId="11" fillId="0" borderId="29" xfId="1" applyNumberFormat="1" applyFont="1" applyFill="1" applyBorder="1" applyAlignment="1">
      <alignment horizontal="center" vertical="center" wrapText="1"/>
    </xf>
    <xf numFmtId="164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2" xfId="1" applyNumberFormat="1" applyFont="1" applyFill="1" applyBorder="1" applyAlignment="1">
      <alignment horizontal="left" vertical="top" wrapText="1"/>
    </xf>
    <xf numFmtId="164" fontId="7" fillId="0" borderId="22" xfId="1" applyNumberFormat="1" applyFont="1" applyFill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Fill="1" applyBorder="1" applyAlignment="1">
      <alignment horizontal="left" vertical="top" wrapText="1"/>
    </xf>
    <xf numFmtId="164" fontId="4" fillId="0" borderId="2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center" vertical="center"/>
    </xf>
    <xf numFmtId="164" fontId="19" fillId="0" borderId="0" xfId="1" applyNumberFormat="1" applyFont="1"/>
    <xf numFmtId="164" fontId="11" fillId="0" borderId="8" xfId="1" applyNumberFormat="1" applyFont="1" applyFill="1" applyBorder="1" applyAlignment="1">
      <alignment horizontal="left" vertical="top" wrapText="1"/>
    </xf>
    <xf numFmtId="164" fontId="11" fillId="0" borderId="16" xfId="1" applyNumberFormat="1" applyFont="1" applyFill="1" applyBorder="1" applyAlignment="1">
      <alignment horizontal="left" vertical="top" wrapText="1"/>
    </xf>
    <xf numFmtId="164" fontId="11" fillId="0" borderId="9" xfId="1" applyNumberFormat="1" applyFont="1" applyFill="1" applyBorder="1" applyAlignment="1">
      <alignment horizontal="left" vertical="top" wrapText="1"/>
    </xf>
    <xf numFmtId="164" fontId="11" fillId="0" borderId="27" xfId="1" applyNumberFormat="1" applyFont="1" applyFill="1" applyBorder="1" applyAlignment="1">
      <alignment horizontal="left" vertical="top" wrapText="1"/>
    </xf>
    <xf numFmtId="3" fontId="10" fillId="0" borderId="23" xfId="1" applyNumberFormat="1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 wrapText="1"/>
    </xf>
    <xf numFmtId="3" fontId="12" fillId="0" borderId="9" xfId="1" applyNumberFormat="1" applyFont="1" applyFill="1" applyBorder="1" applyAlignment="1">
      <alignment horizontal="center" vertical="center" wrapText="1"/>
    </xf>
    <xf numFmtId="3" fontId="11" fillId="0" borderId="23" xfId="1" applyNumberFormat="1" applyFont="1" applyFill="1" applyBorder="1" applyAlignment="1">
      <alignment horizontal="center" vertical="center" wrapText="1"/>
    </xf>
    <xf numFmtId="3" fontId="11" fillId="0" borderId="28" xfId="1" applyNumberFormat="1" applyFont="1" applyFill="1" applyBorder="1" applyAlignment="1">
      <alignment horizontal="center" vertical="center" wrapText="1"/>
    </xf>
    <xf numFmtId="3" fontId="12" fillId="0" borderId="2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20" fillId="0" borderId="2" xfId="1" applyNumberFormat="1" applyFont="1" applyFill="1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164" fontId="20" fillId="0" borderId="9" xfId="1" applyNumberFormat="1" applyFont="1" applyFill="1" applyBorder="1" applyAlignment="1">
      <alignment horizontal="center" vertical="center" wrapText="1"/>
    </xf>
    <xf numFmtId="164" fontId="12" fillId="0" borderId="11" xfId="1" applyNumberFormat="1" applyFont="1" applyFill="1" applyBorder="1" applyAlignment="1">
      <alignment horizontal="center" vertical="center" wrapText="1"/>
    </xf>
    <xf numFmtId="164" fontId="17" fillId="0" borderId="36" xfId="1" applyNumberFormat="1" applyFont="1" applyFill="1" applyBorder="1" applyAlignment="1">
      <alignment horizontal="center" vertical="center"/>
    </xf>
    <xf numFmtId="164" fontId="17" fillId="0" borderId="8" xfId="1" applyNumberFormat="1" applyFont="1" applyFill="1" applyBorder="1" applyAlignment="1">
      <alignment horizontal="center" vertical="center"/>
    </xf>
    <xf numFmtId="164" fontId="17" fillId="0" borderId="9" xfId="1" applyNumberFormat="1" applyFont="1" applyFill="1" applyBorder="1" applyAlignment="1">
      <alignment horizontal="center" vertical="center"/>
    </xf>
    <xf numFmtId="164" fontId="17" fillId="0" borderId="11" xfId="1" applyNumberFormat="1" applyFont="1" applyFill="1" applyBorder="1" applyAlignment="1">
      <alignment horizontal="center" vertical="center"/>
    </xf>
    <xf numFmtId="164" fontId="20" fillId="0" borderId="27" xfId="1" applyNumberFormat="1" applyFont="1" applyFill="1" applyBorder="1" applyAlignment="1">
      <alignment horizontal="left" vertical="top" wrapText="1"/>
    </xf>
    <xf numFmtId="164" fontId="15" fillId="0" borderId="27" xfId="1" applyNumberFormat="1" applyFont="1" applyFill="1" applyBorder="1" applyAlignment="1">
      <alignment horizontal="center" vertical="center"/>
    </xf>
    <xf numFmtId="164" fontId="15" fillId="0" borderId="28" xfId="1" applyNumberFormat="1" applyFont="1" applyFill="1" applyBorder="1" applyAlignment="1">
      <alignment horizontal="center" vertical="center"/>
    </xf>
    <xf numFmtId="164" fontId="15" fillId="0" borderId="36" xfId="1" applyNumberFormat="1" applyFont="1" applyFill="1" applyBorder="1" applyAlignment="1">
      <alignment horizontal="center" vertical="center"/>
    </xf>
    <xf numFmtId="164" fontId="15" fillId="0" borderId="31" xfId="1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horizontal="left" vertical="top" wrapText="1"/>
    </xf>
    <xf numFmtId="164" fontId="17" fillId="0" borderId="12" xfId="1" applyNumberFormat="1" applyFont="1" applyFill="1" applyBorder="1" applyAlignment="1">
      <alignment horizontal="center" vertical="center"/>
    </xf>
    <xf numFmtId="164" fontId="17" fillId="0" borderId="35" xfId="1" applyNumberFormat="1" applyFont="1" applyFill="1" applyBorder="1" applyAlignment="1">
      <alignment horizontal="center" vertical="center"/>
    </xf>
    <xf numFmtId="3" fontId="12" fillId="0" borderId="10" xfId="1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1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6" xfId="1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8" fillId="3" borderId="9" xfId="0" applyNumberFormat="1" applyFont="1" applyFill="1" applyBorder="1" applyAlignment="1">
      <alignment horizontal="center" vertical="top" wrapText="1"/>
    </xf>
    <xf numFmtId="164" fontId="8" fillId="3" borderId="18" xfId="0" applyNumberFormat="1" applyFont="1" applyFill="1" applyBorder="1" applyAlignment="1">
      <alignment horizontal="center" vertical="top" wrapText="1"/>
    </xf>
    <xf numFmtId="164" fontId="8" fillId="3" borderId="3" xfId="0" applyNumberFormat="1" applyFont="1" applyFill="1" applyBorder="1" applyAlignment="1">
      <alignment horizontal="center" vertical="top" wrapText="1"/>
    </xf>
    <xf numFmtId="164" fontId="8" fillId="3" borderId="10" xfId="0" applyNumberFormat="1" applyFont="1" applyFill="1" applyBorder="1" applyAlignment="1">
      <alignment horizontal="center" vertical="top" wrapText="1"/>
    </xf>
    <xf numFmtId="164" fontId="8" fillId="3" borderId="19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164" fontId="9" fillId="3" borderId="16" xfId="0" applyNumberFormat="1" applyFont="1" applyFill="1" applyBorder="1" applyAlignment="1">
      <alignment horizontal="center" vertical="top" wrapText="1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3" borderId="9" xfId="0" applyNumberFormat="1" applyFont="1" applyFill="1" applyBorder="1" applyAlignment="1">
      <alignment horizontal="center" vertical="top" wrapText="1"/>
    </xf>
    <xf numFmtId="164" fontId="9" fillId="3" borderId="18" xfId="0" applyNumberFormat="1" applyFont="1" applyFill="1" applyBorder="1" applyAlignment="1">
      <alignment horizontal="center" vertical="top" wrapText="1"/>
    </xf>
    <xf numFmtId="164" fontId="9" fillId="3" borderId="4" xfId="0" applyNumberFormat="1" applyFont="1" applyFill="1" applyBorder="1" applyAlignment="1">
      <alignment horizontal="center" vertical="top" wrapText="1"/>
    </xf>
    <xf numFmtId="164" fontId="9" fillId="3" borderId="11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3 4" xfId="2"/>
    <cellStyle name="Обычный_Алексеевский уведомлени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outlinePr summaryBelow="0"/>
    <pageSetUpPr fitToPage="1"/>
  </sheetPr>
  <dimension ref="A1:GG27"/>
  <sheetViews>
    <sheetView showGridLines="0" tabSelected="1" zoomScale="99" zoomScaleNormal="99" zoomScaleSheetLayoutView="100" workbookViewId="0">
      <pane xSplit="8" ySplit="6" topLeftCell="I7" activePane="bottomRight" state="frozen"/>
      <selection activeCell="M96" sqref="M96"/>
      <selection pane="topRight" activeCell="M96" sqref="M96"/>
      <selection pane="bottomLeft" activeCell="M96" sqref="M96"/>
      <selection pane="bottomRight" activeCell="U9" sqref="U9"/>
    </sheetView>
  </sheetViews>
  <sheetFormatPr defaultRowHeight="12.75" customHeight="1" x14ac:dyDescent="0.2"/>
  <cols>
    <col min="1" max="1" width="43.140625" style="85" customWidth="1"/>
    <col min="2" max="2" width="8" style="86" customWidth="1"/>
    <col min="3" max="3" width="6.5703125" style="2" customWidth="1"/>
    <col min="4" max="4" width="6" style="2" customWidth="1"/>
    <col min="5" max="5" width="13.28515625" style="87" customWidth="1"/>
    <col min="6" max="6" width="6.42578125" style="2" customWidth="1"/>
    <col min="7" max="7" width="7.28515625" style="2" customWidth="1"/>
    <col min="8" max="8" width="14.5703125" style="1" customWidth="1"/>
    <col min="9" max="9" width="15.5703125" style="1" customWidth="1"/>
    <col min="10" max="10" width="17.42578125" style="1" customWidth="1"/>
    <col min="11" max="13" width="14.5703125" style="2" customWidth="1"/>
    <col min="14" max="52" width="13.5703125" style="2" customWidth="1"/>
    <col min="53" max="53" width="13.7109375" style="2" customWidth="1"/>
    <col min="54" max="54" width="14.7109375" style="2" customWidth="1"/>
    <col min="55" max="55" width="16.85546875" style="2" customWidth="1"/>
    <col min="56" max="64" width="13.5703125" style="2" customWidth="1"/>
    <col min="65" max="95" width="9.140625" style="4" customWidth="1"/>
    <col min="96" max="189" width="9.140625" style="4"/>
    <col min="190" max="16384" width="9.140625" style="2"/>
  </cols>
  <sheetData>
    <row r="1" spans="1:189" ht="78.75" customHeight="1" x14ac:dyDescent="0.3">
      <c r="A1" s="124" t="s">
        <v>72</v>
      </c>
      <c r="B1" s="125"/>
      <c r="C1" s="125"/>
      <c r="D1" s="125"/>
      <c r="E1" s="125"/>
      <c r="F1" s="125"/>
      <c r="G1" s="125"/>
      <c r="H1" s="125"/>
    </row>
    <row r="2" spans="1:189" ht="25.5" customHeight="1" thickBot="1" x14ac:dyDescent="0.25">
      <c r="A2" s="5" t="s">
        <v>0</v>
      </c>
      <c r="B2" s="6"/>
      <c r="C2" s="7"/>
      <c r="D2" s="7"/>
      <c r="E2" s="8"/>
      <c r="F2" s="7"/>
      <c r="G2" s="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189" ht="33" customHeight="1" thickBot="1" x14ac:dyDescent="0.25">
      <c r="A3" s="126" t="s">
        <v>1</v>
      </c>
      <c r="B3" s="129" t="s">
        <v>2</v>
      </c>
      <c r="C3" s="129" t="s">
        <v>3</v>
      </c>
      <c r="D3" s="129" t="s">
        <v>4</v>
      </c>
      <c r="E3" s="129" t="s">
        <v>5</v>
      </c>
      <c r="F3" s="129" t="s">
        <v>6</v>
      </c>
      <c r="G3" s="132" t="s">
        <v>7</v>
      </c>
      <c r="H3" s="135" t="s">
        <v>8</v>
      </c>
      <c r="I3" s="141" t="s">
        <v>73</v>
      </c>
      <c r="J3" s="144" t="s">
        <v>74</v>
      </c>
      <c r="K3" s="138" t="s">
        <v>26</v>
      </c>
      <c r="L3" s="139"/>
      <c r="M3" s="140"/>
      <c r="N3" s="138" t="s">
        <v>27</v>
      </c>
      <c r="O3" s="139"/>
      <c r="P3" s="140"/>
      <c r="Q3" s="138" t="s">
        <v>28</v>
      </c>
      <c r="R3" s="139"/>
      <c r="S3" s="140"/>
      <c r="T3" s="138" t="s">
        <v>29</v>
      </c>
      <c r="U3" s="139"/>
      <c r="V3" s="140"/>
      <c r="W3" s="138" t="s">
        <v>36</v>
      </c>
      <c r="X3" s="139"/>
      <c r="Y3" s="140"/>
      <c r="Z3" s="138" t="s">
        <v>37</v>
      </c>
      <c r="AA3" s="139"/>
      <c r="AB3" s="140"/>
      <c r="AC3" s="138" t="s">
        <v>38</v>
      </c>
      <c r="AD3" s="139"/>
      <c r="AE3" s="140"/>
      <c r="AF3" s="138" t="s">
        <v>39</v>
      </c>
      <c r="AG3" s="139"/>
      <c r="AH3" s="140"/>
      <c r="AI3" s="138" t="s">
        <v>40</v>
      </c>
      <c r="AJ3" s="139"/>
      <c r="AK3" s="140"/>
      <c r="AL3" s="138" t="s">
        <v>41</v>
      </c>
      <c r="AM3" s="139"/>
      <c r="AN3" s="140"/>
      <c r="AO3" s="138" t="s">
        <v>42</v>
      </c>
      <c r="AP3" s="139"/>
      <c r="AQ3" s="140"/>
      <c r="AR3" s="138" t="s">
        <v>31</v>
      </c>
      <c r="AS3" s="139"/>
      <c r="AT3" s="140"/>
      <c r="AU3" s="138" t="s">
        <v>43</v>
      </c>
      <c r="AV3" s="139"/>
      <c r="AW3" s="140"/>
      <c r="AX3" s="138" t="s">
        <v>30</v>
      </c>
      <c r="AY3" s="139"/>
      <c r="AZ3" s="140"/>
      <c r="BA3" s="138" t="s">
        <v>32</v>
      </c>
      <c r="BB3" s="139"/>
      <c r="BC3" s="140"/>
      <c r="BD3" s="138" t="s">
        <v>33</v>
      </c>
      <c r="BE3" s="139"/>
      <c r="BF3" s="140"/>
      <c r="BG3" s="138" t="s">
        <v>34</v>
      </c>
      <c r="BH3" s="139"/>
      <c r="BI3" s="140"/>
      <c r="BJ3" s="138" t="s">
        <v>35</v>
      </c>
      <c r="BK3" s="139"/>
      <c r="BL3" s="140"/>
    </row>
    <row r="4" spans="1:189" ht="16.5" customHeight="1" x14ac:dyDescent="0.2">
      <c r="A4" s="127"/>
      <c r="B4" s="130"/>
      <c r="C4" s="130"/>
      <c r="D4" s="130"/>
      <c r="E4" s="130"/>
      <c r="F4" s="130"/>
      <c r="G4" s="133"/>
      <c r="H4" s="136"/>
      <c r="I4" s="142"/>
      <c r="J4" s="145"/>
      <c r="K4" s="147" t="s">
        <v>8</v>
      </c>
      <c r="L4" s="147" t="s">
        <v>73</v>
      </c>
      <c r="M4" s="121" t="s">
        <v>74</v>
      </c>
      <c r="N4" s="123" t="s">
        <v>8</v>
      </c>
      <c r="O4" s="147" t="s">
        <v>73</v>
      </c>
      <c r="P4" s="121" t="s">
        <v>74</v>
      </c>
      <c r="Q4" s="123" t="s">
        <v>8</v>
      </c>
      <c r="R4" s="147" t="s">
        <v>73</v>
      </c>
      <c r="S4" s="121" t="s">
        <v>74</v>
      </c>
      <c r="T4" s="123" t="s">
        <v>8</v>
      </c>
      <c r="U4" s="147" t="s">
        <v>73</v>
      </c>
      <c r="V4" s="121" t="s">
        <v>74</v>
      </c>
      <c r="W4" s="123" t="s">
        <v>8</v>
      </c>
      <c r="X4" s="147" t="s">
        <v>73</v>
      </c>
      <c r="Y4" s="121" t="s">
        <v>74</v>
      </c>
      <c r="Z4" s="123" t="s">
        <v>8</v>
      </c>
      <c r="AA4" s="147" t="s">
        <v>73</v>
      </c>
      <c r="AB4" s="121" t="s">
        <v>74</v>
      </c>
      <c r="AC4" s="123" t="s">
        <v>8</v>
      </c>
      <c r="AD4" s="147" t="s">
        <v>73</v>
      </c>
      <c r="AE4" s="121" t="s">
        <v>74</v>
      </c>
      <c r="AF4" s="148" t="s">
        <v>8</v>
      </c>
      <c r="AG4" s="147" t="s">
        <v>73</v>
      </c>
      <c r="AH4" s="121" t="s">
        <v>74</v>
      </c>
      <c r="AI4" s="148" t="s">
        <v>8</v>
      </c>
      <c r="AJ4" s="147" t="s">
        <v>73</v>
      </c>
      <c r="AK4" s="121" t="s">
        <v>74</v>
      </c>
      <c r="AL4" s="148" t="s">
        <v>8</v>
      </c>
      <c r="AM4" s="147" t="s">
        <v>73</v>
      </c>
      <c r="AN4" s="121" t="s">
        <v>74</v>
      </c>
      <c r="AO4" s="148" t="s">
        <v>8</v>
      </c>
      <c r="AP4" s="147" t="s">
        <v>73</v>
      </c>
      <c r="AQ4" s="121" t="s">
        <v>74</v>
      </c>
      <c r="AR4" s="148" t="s">
        <v>8</v>
      </c>
      <c r="AS4" s="147" t="s">
        <v>73</v>
      </c>
      <c r="AT4" s="121" t="s">
        <v>74</v>
      </c>
      <c r="AU4" s="148" t="s">
        <v>8</v>
      </c>
      <c r="AV4" s="147" t="s">
        <v>73</v>
      </c>
      <c r="AW4" s="121" t="s">
        <v>74</v>
      </c>
      <c r="AX4" s="148" t="s">
        <v>8</v>
      </c>
      <c r="AY4" s="147" t="s">
        <v>73</v>
      </c>
      <c r="AZ4" s="121" t="s">
        <v>74</v>
      </c>
      <c r="BA4" s="148" t="s">
        <v>8</v>
      </c>
      <c r="BB4" s="147" t="s">
        <v>73</v>
      </c>
      <c r="BC4" s="121" t="s">
        <v>74</v>
      </c>
      <c r="BD4" s="148" t="s">
        <v>8</v>
      </c>
      <c r="BE4" s="147" t="s">
        <v>73</v>
      </c>
      <c r="BF4" s="121" t="s">
        <v>74</v>
      </c>
      <c r="BG4" s="149" t="s">
        <v>8</v>
      </c>
      <c r="BH4" s="147" t="s">
        <v>73</v>
      </c>
      <c r="BI4" s="121" t="s">
        <v>74</v>
      </c>
      <c r="BJ4" s="148" t="s">
        <v>8</v>
      </c>
      <c r="BK4" s="147" t="s">
        <v>73</v>
      </c>
      <c r="BL4" s="121" t="s">
        <v>74</v>
      </c>
    </row>
    <row r="5" spans="1:189" ht="29.25" customHeight="1" thickBot="1" x14ac:dyDescent="0.25">
      <c r="A5" s="128"/>
      <c r="B5" s="131"/>
      <c r="C5" s="131"/>
      <c r="D5" s="131"/>
      <c r="E5" s="131"/>
      <c r="F5" s="131"/>
      <c r="G5" s="134"/>
      <c r="H5" s="137"/>
      <c r="I5" s="143"/>
      <c r="J5" s="146"/>
      <c r="K5" s="123"/>
      <c r="L5" s="123"/>
      <c r="M5" s="122"/>
      <c r="N5" s="123"/>
      <c r="O5" s="123"/>
      <c r="P5" s="122"/>
      <c r="Q5" s="123"/>
      <c r="R5" s="123"/>
      <c r="S5" s="122"/>
      <c r="T5" s="123"/>
      <c r="U5" s="123"/>
      <c r="V5" s="122"/>
      <c r="W5" s="123"/>
      <c r="X5" s="123"/>
      <c r="Y5" s="122"/>
      <c r="Z5" s="123"/>
      <c r="AA5" s="123"/>
      <c r="AB5" s="122"/>
      <c r="AC5" s="123"/>
      <c r="AD5" s="123"/>
      <c r="AE5" s="122"/>
      <c r="AF5" s="123"/>
      <c r="AG5" s="123"/>
      <c r="AH5" s="122"/>
      <c r="AI5" s="123"/>
      <c r="AJ5" s="123"/>
      <c r="AK5" s="122"/>
      <c r="AL5" s="123"/>
      <c r="AM5" s="123"/>
      <c r="AN5" s="122"/>
      <c r="AO5" s="123"/>
      <c r="AP5" s="123"/>
      <c r="AQ5" s="122"/>
      <c r="AR5" s="123"/>
      <c r="AS5" s="123"/>
      <c r="AT5" s="122"/>
      <c r="AU5" s="123"/>
      <c r="AV5" s="123"/>
      <c r="AW5" s="122"/>
      <c r="AX5" s="123"/>
      <c r="AY5" s="123"/>
      <c r="AZ5" s="122"/>
      <c r="BA5" s="123"/>
      <c r="BB5" s="123"/>
      <c r="BC5" s="122"/>
      <c r="BD5" s="123"/>
      <c r="BE5" s="123"/>
      <c r="BF5" s="122"/>
      <c r="BG5" s="150"/>
      <c r="BH5" s="123"/>
      <c r="BI5" s="122"/>
      <c r="BJ5" s="123"/>
      <c r="BK5" s="123"/>
      <c r="BL5" s="122"/>
    </row>
    <row r="6" spans="1:189" s="22" customFormat="1" ht="39" customHeight="1" thickBot="1" x14ac:dyDescent="0.25">
      <c r="A6" s="10" t="s">
        <v>56</v>
      </c>
      <c r="B6" s="92">
        <v>861</v>
      </c>
      <c r="C6" s="11" t="s">
        <v>9</v>
      </c>
      <c r="D6" s="11" t="s">
        <v>10</v>
      </c>
      <c r="E6" s="12"/>
      <c r="F6" s="11"/>
      <c r="G6" s="13"/>
      <c r="H6" s="14">
        <f t="shared" ref="H6:I11" si="0">K6+N6+Q6+T6+W6+Z6+AC6+AF6+AI6+AL6+AO6+AR6+AU6+AX6+BA6+BD6+BG6+BJ6</f>
        <v>132151.70000000001</v>
      </c>
      <c r="I6" s="15">
        <f t="shared" si="0"/>
        <v>96152.199999999983</v>
      </c>
      <c r="J6" s="16">
        <f>I6/H6*100</f>
        <v>72.758958076210874</v>
      </c>
      <c r="K6" s="14">
        <f>SUM(K7:K8)</f>
        <v>5321.7</v>
      </c>
      <c r="L6" s="17">
        <f>SUM(L7:L8)</f>
        <v>4095.2</v>
      </c>
      <c r="M6" s="18">
        <f>L6/K6*100</f>
        <v>76.952853411503838</v>
      </c>
      <c r="N6" s="14">
        <f>SUM(N7:N8)</f>
        <v>3832.1</v>
      </c>
      <c r="O6" s="17">
        <f>SUM(O7:O8)</f>
        <v>2864</v>
      </c>
      <c r="P6" s="16">
        <f>O6/N6*100</f>
        <v>74.73708932439132</v>
      </c>
      <c r="Q6" s="14">
        <f>SUM(Q7:Q8)</f>
        <v>2945.3</v>
      </c>
      <c r="R6" s="17">
        <f>SUM(R7:R8)</f>
        <v>2401.1999999999998</v>
      </c>
      <c r="S6" s="16">
        <f>R6/Q6*100</f>
        <v>81.526499847214197</v>
      </c>
      <c r="T6" s="14">
        <f>SUM(T7:T8)</f>
        <v>3484.6</v>
      </c>
      <c r="U6" s="17">
        <f>SUM(U7:U8)</f>
        <v>2603.3999999999996</v>
      </c>
      <c r="V6" s="16">
        <f>U6/T6*100</f>
        <v>74.71158813063191</v>
      </c>
      <c r="W6" s="14">
        <f>SUM(W7:W8)</f>
        <v>3664.7</v>
      </c>
      <c r="X6" s="17">
        <f>SUM(X7:X8)</f>
        <v>2752.2</v>
      </c>
      <c r="Y6" s="16">
        <f>X6/W6*100</f>
        <v>75.100281059841194</v>
      </c>
      <c r="Z6" s="14">
        <f>SUM(Z7:Z8)</f>
        <v>5357.1</v>
      </c>
      <c r="AA6" s="17">
        <f>SUM(AA7:AA8)</f>
        <v>4007.7999999999997</v>
      </c>
      <c r="AB6" s="16">
        <f>AA6/Z6*100</f>
        <v>74.812865169588022</v>
      </c>
      <c r="AC6" s="14">
        <f>SUM(AC7:AC8)</f>
        <v>3033.3</v>
      </c>
      <c r="AD6" s="17">
        <f>SUM(AD7:AD8)</f>
        <v>2402</v>
      </c>
      <c r="AE6" s="16">
        <f>AD6/AC6*100</f>
        <v>79.187683381136054</v>
      </c>
      <c r="AF6" s="14">
        <f>SUM(AF7:AF8)</f>
        <v>3072</v>
      </c>
      <c r="AG6" s="17">
        <f>SUM(AG7:AG8)</f>
        <v>2334.1000000000004</v>
      </c>
      <c r="AH6" s="16">
        <f>AG6/AF6*100</f>
        <v>75.979817708333343</v>
      </c>
      <c r="AI6" s="14">
        <f>SUM(AI7:AI8)</f>
        <v>3533</v>
      </c>
      <c r="AJ6" s="17">
        <f>SUM(AJ7:AJ8)</f>
        <v>2700.6</v>
      </c>
      <c r="AK6" s="16">
        <f>AJ6/AI6*100</f>
        <v>76.439286725162745</v>
      </c>
      <c r="AL6" s="14">
        <f>SUM(AL7:AL8)</f>
        <v>4640.8999999999996</v>
      </c>
      <c r="AM6" s="17">
        <f>SUM(AM7:AM8)</f>
        <v>3513.8</v>
      </c>
      <c r="AN6" s="16">
        <f>AM6/AL6*100</f>
        <v>75.713762416772624</v>
      </c>
      <c r="AO6" s="14">
        <f>SUM(AO7:AO8)</f>
        <v>5482.7000000000007</v>
      </c>
      <c r="AP6" s="17">
        <f>SUM(AP7:AP8)</f>
        <v>4324.8999999999996</v>
      </c>
      <c r="AQ6" s="16">
        <f>AP6/AO6*100</f>
        <v>78.882667298958523</v>
      </c>
      <c r="AR6" s="14">
        <f>SUM(AR7:AR8)</f>
        <v>5576.7999999999993</v>
      </c>
      <c r="AS6" s="17">
        <f>SUM(AS7:AS8)</f>
        <v>4191.8999999999996</v>
      </c>
      <c r="AT6" s="16">
        <f>AS6/AR6*100</f>
        <v>75.166762300961125</v>
      </c>
      <c r="AU6" s="14">
        <f>SUM(AU7:AU8)</f>
        <v>3296.5</v>
      </c>
      <c r="AV6" s="17">
        <f>SUM(AV7:AV8)</f>
        <v>2794.2</v>
      </c>
      <c r="AW6" s="16">
        <f>AV6/AU6*100</f>
        <v>84.762627028666756</v>
      </c>
      <c r="AX6" s="14">
        <f>SUM(AX7:AX8)</f>
        <v>3115.2</v>
      </c>
      <c r="AY6" s="17">
        <f>SUM(AY7:AY8)</f>
        <v>2326.5</v>
      </c>
      <c r="AZ6" s="16">
        <f>AY6/AX6*100</f>
        <v>74.682203389830519</v>
      </c>
      <c r="BA6" s="14">
        <f>SUM(BA7:BA8)</f>
        <v>3428.3</v>
      </c>
      <c r="BB6" s="17">
        <f>SUM(BB7:BB8)</f>
        <v>2561.1999999999998</v>
      </c>
      <c r="BC6" s="16">
        <f>BB6/BA6*100</f>
        <v>74.707581016830488</v>
      </c>
      <c r="BD6" s="14">
        <f>SUM(BD7:BD8)</f>
        <v>4405.7</v>
      </c>
      <c r="BE6" s="17">
        <f>SUM(BE7:BE8)</f>
        <v>3381.1000000000004</v>
      </c>
      <c r="BF6" s="16">
        <f>BE6/BD6*100</f>
        <v>76.743763760582894</v>
      </c>
      <c r="BG6" s="14">
        <f>SUM(BG7:BG8)</f>
        <v>2696.3</v>
      </c>
      <c r="BH6" s="17">
        <f>SUM(BH7:BH8)</f>
        <v>2012.1</v>
      </c>
      <c r="BI6" s="19">
        <f>BH6/BG6*100</f>
        <v>74.624485405926634</v>
      </c>
      <c r="BJ6" s="14">
        <f>SUM(BJ7:BJ8)</f>
        <v>65265.5</v>
      </c>
      <c r="BK6" s="17">
        <f>SUM(BK7:BK8)</f>
        <v>44886</v>
      </c>
      <c r="BL6" s="16">
        <f>BK6/BJ6*100</f>
        <v>68.774467367904947</v>
      </c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</row>
    <row r="7" spans="1:189" s="44" customFormat="1" ht="21" customHeight="1" x14ac:dyDescent="0.2">
      <c r="A7" s="107"/>
      <c r="B7" s="97">
        <v>861</v>
      </c>
      <c r="C7" s="98" t="s">
        <v>9</v>
      </c>
      <c r="D7" s="98" t="s">
        <v>10</v>
      </c>
      <c r="E7" s="99" t="s">
        <v>14</v>
      </c>
      <c r="F7" s="98" t="s">
        <v>11</v>
      </c>
      <c r="G7" s="100" t="s">
        <v>12</v>
      </c>
      <c r="H7" s="113">
        <f t="shared" si="0"/>
        <v>41544</v>
      </c>
      <c r="I7" s="114">
        <f t="shared" si="0"/>
        <v>31158</v>
      </c>
      <c r="J7" s="103">
        <f>I7/H7*100</f>
        <v>75</v>
      </c>
      <c r="K7" s="108">
        <v>3005.6</v>
      </c>
      <c r="L7" s="111">
        <v>2254.1999999999998</v>
      </c>
      <c r="M7" s="110">
        <f>L7/K7*100</f>
        <v>75</v>
      </c>
      <c r="N7" s="108">
        <v>2117.1999999999998</v>
      </c>
      <c r="O7" s="109">
        <v>1587.9</v>
      </c>
      <c r="P7" s="110">
        <f>O7/N7*100</f>
        <v>75.000000000000014</v>
      </c>
      <c r="Q7" s="108">
        <v>1974.4</v>
      </c>
      <c r="R7" s="109">
        <v>1480.8</v>
      </c>
      <c r="S7" s="110">
        <f>R7/Q7*100</f>
        <v>74.999999999999986</v>
      </c>
      <c r="T7" s="108">
        <v>1647.8</v>
      </c>
      <c r="U7" s="109">
        <v>1235.8</v>
      </c>
      <c r="V7" s="110">
        <f>U7/T7*100</f>
        <v>74.996965651171251</v>
      </c>
      <c r="W7" s="108">
        <v>1737.4</v>
      </c>
      <c r="X7" s="109">
        <v>1303.0999999999999</v>
      </c>
      <c r="Y7" s="110">
        <f>X7/W7*100</f>
        <v>75.002877863474154</v>
      </c>
      <c r="Z7" s="108">
        <v>2267.5</v>
      </c>
      <c r="AA7" s="109">
        <v>1700.6</v>
      </c>
      <c r="AB7" s="110">
        <f>AA7/Z7*100</f>
        <v>74.998897464167584</v>
      </c>
      <c r="AC7" s="108">
        <v>1260.4000000000001</v>
      </c>
      <c r="AD7" s="109">
        <v>945.3</v>
      </c>
      <c r="AE7" s="110">
        <f>AD7/AC7*100</f>
        <v>74.999999999999986</v>
      </c>
      <c r="AF7" s="108">
        <v>1410.5</v>
      </c>
      <c r="AG7" s="109">
        <v>1057.9000000000001</v>
      </c>
      <c r="AH7" s="110">
        <f>AG7/AF7*100</f>
        <v>75.001772421127271</v>
      </c>
      <c r="AI7" s="108">
        <v>1286.5999999999999</v>
      </c>
      <c r="AJ7" s="109">
        <v>965</v>
      </c>
      <c r="AK7" s="110">
        <f>AJ7/AI7*100</f>
        <v>75.003886211720811</v>
      </c>
      <c r="AL7" s="108">
        <v>1410.7</v>
      </c>
      <c r="AM7" s="109">
        <v>1058</v>
      </c>
      <c r="AN7" s="110">
        <f>AM7/AL7*100</f>
        <v>74.998227830155244</v>
      </c>
      <c r="AO7" s="108">
        <v>2914.8</v>
      </c>
      <c r="AP7" s="109">
        <v>2186.1</v>
      </c>
      <c r="AQ7" s="110">
        <f>AP7/AO7*100</f>
        <v>74.999999999999986</v>
      </c>
      <c r="AR7" s="108">
        <v>2381.6999999999998</v>
      </c>
      <c r="AS7" s="109">
        <v>1786.3</v>
      </c>
      <c r="AT7" s="110">
        <f>AS7/AR7*100</f>
        <v>75.001049670403503</v>
      </c>
      <c r="AU7" s="108">
        <v>2009.2</v>
      </c>
      <c r="AV7" s="109">
        <v>1506.9</v>
      </c>
      <c r="AW7" s="110">
        <f>AV7/AU7*100</f>
        <v>75</v>
      </c>
      <c r="AX7" s="108">
        <v>2172.9</v>
      </c>
      <c r="AY7" s="109">
        <v>1629.7</v>
      </c>
      <c r="AZ7" s="110">
        <f>AY7/AX7*100</f>
        <v>75.001150536149837</v>
      </c>
      <c r="BA7" s="108">
        <v>1987.4</v>
      </c>
      <c r="BB7" s="109">
        <v>1490.6</v>
      </c>
      <c r="BC7" s="110">
        <f>BB7/BA7*100</f>
        <v>75.002515849854063</v>
      </c>
      <c r="BD7" s="108">
        <v>1893.3</v>
      </c>
      <c r="BE7" s="109">
        <v>1419.9</v>
      </c>
      <c r="BF7" s="110">
        <f>BE7/BD7*100</f>
        <v>74.996038662652523</v>
      </c>
      <c r="BG7" s="111">
        <v>1530.2</v>
      </c>
      <c r="BH7" s="109">
        <v>1147.5999999999999</v>
      </c>
      <c r="BI7" s="110">
        <f>BH7/BG7*100</f>
        <v>74.996732453274078</v>
      </c>
      <c r="BJ7" s="108">
        <v>8536.4</v>
      </c>
      <c r="BK7" s="109">
        <v>6402.3</v>
      </c>
      <c r="BL7" s="110">
        <f>BK7/BJ7*100</f>
        <v>75</v>
      </c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</row>
    <row r="8" spans="1:189" s="44" customFormat="1" ht="20.25" customHeight="1" x14ac:dyDescent="0.2">
      <c r="A8" s="112"/>
      <c r="B8" s="94">
        <v>861</v>
      </c>
      <c r="C8" s="38" t="s">
        <v>9</v>
      </c>
      <c r="D8" s="38" t="s">
        <v>10</v>
      </c>
      <c r="E8" s="101" t="s">
        <v>25</v>
      </c>
      <c r="F8" s="38" t="s">
        <v>11</v>
      </c>
      <c r="G8" s="102" t="s">
        <v>12</v>
      </c>
      <c r="H8" s="104">
        <f t="shared" si="0"/>
        <v>90607.700000000012</v>
      </c>
      <c r="I8" s="105">
        <f t="shared" si="0"/>
        <v>64994.2</v>
      </c>
      <c r="J8" s="106">
        <f>I8/H8*100</f>
        <v>71.731431213903434</v>
      </c>
      <c r="K8" s="39">
        <v>2316.1</v>
      </c>
      <c r="L8" s="40">
        <v>1841</v>
      </c>
      <c r="M8" s="42">
        <f>L8/K8*100</f>
        <v>79.487068779413676</v>
      </c>
      <c r="N8" s="39">
        <v>1714.9</v>
      </c>
      <c r="O8" s="41">
        <v>1276.0999999999999</v>
      </c>
      <c r="P8" s="42">
        <f>O8/N8*100</f>
        <v>74.412502186716424</v>
      </c>
      <c r="Q8" s="39">
        <v>970.9</v>
      </c>
      <c r="R8" s="41">
        <v>920.4</v>
      </c>
      <c r="S8" s="42">
        <f>R8/Q8*100</f>
        <v>94.798640436708197</v>
      </c>
      <c r="T8" s="39">
        <v>1836.8</v>
      </c>
      <c r="U8" s="41">
        <v>1367.6</v>
      </c>
      <c r="V8" s="42">
        <f>U8/T8*100</f>
        <v>74.45557491289199</v>
      </c>
      <c r="W8" s="39">
        <v>1927.3</v>
      </c>
      <c r="X8" s="41">
        <v>1449.1</v>
      </c>
      <c r="Y8" s="42">
        <f>X8/W8*100</f>
        <v>75.188086961033562</v>
      </c>
      <c r="Z8" s="39">
        <v>3089.6</v>
      </c>
      <c r="AA8" s="41">
        <v>2307.1999999999998</v>
      </c>
      <c r="AB8" s="42">
        <f>AA8/Z8*100</f>
        <v>74.676333505955455</v>
      </c>
      <c r="AC8" s="39">
        <v>1772.9</v>
      </c>
      <c r="AD8" s="41">
        <v>1456.7</v>
      </c>
      <c r="AE8" s="42">
        <f>AD8/AC8*100</f>
        <v>82.164814710361554</v>
      </c>
      <c r="AF8" s="39">
        <v>1661.5</v>
      </c>
      <c r="AG8" s="41">
        <v>1276.2</v>
      </c>
      <c r="AH8" s="42">
        <f>AG8/AF8*100</f>
        <v>76.810111345170029</v>
      </c>
      <c r="AI8" s="39">
        <v>2246.4</v>
      </c>
      <c r="AJ8" s="41">
        <v>1735.6</v>
      </c>
      <c r="AK8" s="42">
        <f>AJ8/AI8*100</f>
        <v>77.261396011396002</v>
      </c>
      <c r="AL8" s="39">
        <v>3230.2</v>
      </c>
      <c r="AM8" s="41">
        <v>2455.8000000000002</v>
      </c>
      <c r="AN8" s="42">
        <f>AM8/AL8*100</f>
        <v>76.026252244443086</v>
      </c>
      <c r="AO8" s="39">
        <v>2567.9</v>
      </c>
      <c r="AP8" s="41">
        <v>2138.8000000000002</v>
      </c>
      <c r="AQ8" s="42">
        <f>AP8/AO8*100</f>
        <v>83.289847735503713</v>
      </c>
      <c r="AR8" s="39">
        <v>3195.1</v>
      </c>
      <c r="AS8" s="41">
        <v>2405.6</v>
      </c>
      <c r="AT8" s="42">
        <f>AS8/AR8*100</f>
        <v>75.290288253888775</v>
      </c>
      <c r="AU8" s="39">
        <v>1287.3</v>
      </c>
      <c r="AV8" s="41">
        <v>1287.3</v>
      </c>
      <c r="AW8" s="42">
        <f>AV8/AU8*100</f>
        <v>100</v>
      </c>
      <c r="AX8" s="39">
        <v>942.3</v>
      </c>
      <c r="AY8" s="41">
        <v>696.8</v>
      </c>
      <c r="AZ8" s="42">
        <f>AY8/AX8*100</f>
        <v>73.946726095723221</v>
      </c>
      <c r="BA8" s="39">
        <v>1440.9</v>
      </c>
      <c r="BB8" s="41">
        <v>1070.5999999999999</v>
      </c>
      <c r="BC8" s="42">
        <f>BB8/BA8*100</f>
        <v>74.300784232077163</v>
      </c>
      <c r="BD8" s="39">
        <v>2512.4</v>
      </c>
      <c r="BE8" s="41">
        <v>1961.2</v>
      </c>
      <c r="BF8" s="42">
        <f>BE8/BD8*100</f>
        <v>78.060818341028494</v>
      </c>
      <c r="BG8" s="40">
        <v>1166.0999999999999</v>
      </c>
      <c r="BH8" s="41">
        <v>864.5</v>
      </c>
      <c r="BI8" s="42">
        <f>BH8/BG8*100</f>
        <v>74.13600891861762</v>
      </c>
      <c r="BJ8" s="39">
        <v>56729.1</v>
      </c>
      <c r="BK8" s="41">
        <v>38483.699999999997</v>
      </c>
      <c r="BL8" s="42">
        <f>BK8/BJ8*100</f>
        <v>67.837670613494666</v>
      </c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</row>
    <row r="9" spans="1:189" s="34" customFormat="1" ht="46.5" customHeight="1" x14ac:dyDescent="0.2">
      <c r="A9" s="23" t="s">
        <v>57</v>
      </c>
      <c r="B9" s="94">
        <v>850</v>
      </c>
      <c r="C9" s="38" t="s">
        <v>17</v>
      </c>
      <c r="D9" s="38" t="s">
        <v>16</v>
      </c>
      <c r="E9" s="25" t="s">
        <v>44</v>
      </c>
      <c r="F9" s="38" t="s">
        <v>15</v>
      </c>
      <c r="G9" s="32" t="s">
        <v>12</v>
      </c>
      <c r="H9" s="27">
        <f t="shared" si="0"/>
        <v>373.69999999999993</v>
      </c>
      <c r="I9" s="36">
        <f t="shared" si="0"/>
        <v>278.39999999999998</v>
      </c>
      <c r="J9" s="29">
        <f t="shared" ref="J9:J13" si="1">I9/H9*100</f>
        <v>74.498260636874505</v>
      </c>
      <c r="K9" s="46">
        <v>14.3</v>
      </c>
      <c r="L9" s="47">
        <v>14.3</v>
      </c>
      <c r="M9" s="30">
        <f t="shared" ref="M9:M14" si="2">L9/K9*100</f>
        <v>100</v>
      </c>
      <c r="N9" s="46">
        <v>14.3</v>
      </c>
      <c r="O9" s="48">
        <v>14.3</v>
      </c>
      <c r="P9" s="20">
        <f t="shared" ref="P9:P13" si="3">O9/N9*100</f>
        <v>100</v>
      </c>
      <c r="Q9" s="46">
        <v>14.3</v>
      </c>
      <c r="R9" s="48">
        <v>14.3</v>
      </c>
      <c r="S9" s="20">
        <f t="shared" ref="S9:S15" si="4">R9/Q9*100</f>
        <v>100</v>
      </c>
      <c r="T9" s="46">
        <v>14.3</v>
      </c>
      <c r="U9" s="48">
        <v>7.1</v>
      </c>
      <c r="V9" s="20">
        <f t="shared" ref="V9:V15" si="5">U9/T9*100</f>
        <v>49.650349650349646</v>
      </c>
      <c r="W9" s="46">
        <v>14.3</v>
      </c>
      <c r="X9" s="48"/>
      <c r="Y9" s="20">
        <f t="shared" ref="Y9:Y15" si="6">X9/W9*100</f>
        <v>0</v>
      </c>
      <c r="Z9" s="46">
        <v>7.1</v>
      </c>
      <c r="AA9" s="48"/>
      <c r="AB9" s="20">
        <f t="shared" ref="AB9:AB15" si="7">AA9/Z9*100</f>
        <v>0</v>
      </c>
      <c r="AC9" s="46">
        <v>7.1</v>
      </c>
      <c r="AD9" s="48"/>
      <c r="AE9" s="20">
        <f t="shared" ref="AE9:AE15" si="8">AD9/AC9*100</f>
        <v>0</v>
      </c>
      <c r="AF9" s="46">
        <v>7.2</v>
      </c>
      <c r="AG9" s="48">
        <v>7.2</v>
      </c>
      <c r="AH9" s="20">
        <f t="shared" ref="AH9:AH15" si="9">AG9/AF9*100</f>
        <v>100</v>
      </c>
      <c r="AI9" s="46">
        <v>7.1</v>
      </c>
      <c r="AJ9" s="48"/>
      <c r="AK9" s="20">
        <f t="shared" ref="AK9:AK15" si="10">AJ9/AI9*100</f>
        <v>0</v>
      </c>
      <c r="AL9" s="46">
        <v>7.1</v>
      </c>
      <c r="AM9" s="48"/>
      <c r="AN9" s="20">
        <f t="shared" ref="AN9:AN15" si="11">AM9/AL9*100</f>
        <v>0</v>
      </c>
      <c r="AO9" s="46">
        <v>7.2</v>
      </c>
      <c r="AP9" s="48"/>
      <c r="AQ9" s="20">
        <f t="shared" ref="AQ9:AQ15" si="12">AP9/AO9*100</f>
        <v>0</v>
      </c>
      <c r="AR9" s="46">
        <v>7.1</v>
      </c>
      <c r="AS9" s="48">
        <v>7.1</v>
      </c>
      <c r="AT9" s="20">
        <f t="shared" ref="AT9:AT15" si="13">AS9/AR9*100</f>
        <v>100</v>
      </c>
      <c r="AU9" s="46">
        <v>7.1</v>
      </c>
      <c r="AV9" s="48">
        <v>7.1</v>
      </c>
      <c r="AW9" s="20">
        <f t="shared" ref="AW9:AW15" si="14">AV9/AU9*100</f>
        <v>100</v>
      </c>
      <c r="AX9" s="46">
        <v>7.2</v>
      </c>
      <c r="AY9" s="48"/>
      <c r="AZ9" s="20">
        <f t="shared" ref="AZ9:AZ15" si="15">AY9/AX9*100</f>
        <v>0</v>
      </c>
      <c r="BA9" s="46">
        <v>7.1</v>
      </c>
      <c r="BB9" s="48">
        <v>7.1</v>
      </c>
      <c r="BC9" s="20">
        <f t="shared" ref="BC9:BC15" si="16">BB9/BA9*100</f>
        <v>100</v>
      </c>
      <c r="BD9" s="46">
        <v>7.1</v>
      </c>
      <c r="BE9" s="48">
        <v>7.1</v>
      </c>
      <c r="BF9" s="20">
        <f t="shared" ref="BF9:BF15" si="17">BE9/BD9*100</f>
        <v>100</v>
      </c>
      <c r="BG9" s="47">
        <v>7.2</v>
      </c>
      <c r="BH9" s="48"/>
      <c r="BI9" s="31">
        <f t="shared" ref="BI9:BI15" si="18">BH9/BG9*100</f>
        <v>0</v>
      </c>
      <c r="BJ9" s="46">
        <v>216.6</v>
      </c>
      <c r="BK9" s="48">
        <v>192.8</v>
      </c>
      <c r="BL9" s="20">
        <f t="shared" ref="BL9:BL15" si="19">BK9/BJ9*100</f>
        <v>89.012003693444143</v>
      </c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</row>
    <row r="10" spans="1:189" s="34" customFormat="1" ht="36" customHeight="1" x14ac:dyDescent="0.2">
      <c r="A10" s="88" t="s">
        <v>58</v>
      </c>
      <c r="B10" s="94">
        <v>850</v>
      </c>
      <c r="C10" s="38" t="s">
        <v>17</v>
      </c>
      <c r="D10" s="38" t="s">
        <v>16</v>
      </c>
      <c r="E10" s="25" t="s">
        <v>45</v>
      </c>
      <c r="F10" s="38" t="s">
        <v>15</v>
      </c>
      <c r="G10" s="32" t="s">
        <v>12</v>
      </c>
      <c r="H10" s="27">
        <f t="shared" si="0"/>
        <v>171.99999999999997</v>
      </c>
      <c r="I10" s="36">
        <f t="shared" si="0"/>
        <v>105.5</v>
      </c>
      <c r="J10" s="29">
        <f t="shared" ref="J10" si="20">I10/H10*100</f>
        <v>61.33720930232559</v>
      </c>
      <c r="K10" s="46"/>
      <c r="L10" s="47"/>
      <c r="M10" s="30" t="e">
        <f t="shared" ref="M10" si="21">L10/K10*100</f>
        <v>#DIV/0!</v>
      </c>
      <c r="N10" s="46"/>
      <c r="O10" s="48"/>
      <c r="P10" s="20" t="e">
        <f t="shared" ref="P10" si="22">O10/N10*100</f>
        <v>#DIV/0!</v>
      </c>
      <c r="Q10" s="46"/>
      <c r="R10" s="48"/>
      <c r="S10" s="20" t="e">
        <f t="shared" ref="S10" si="23">R10/Q10*100</f>
        <v>#DIV/0!</v>
      </c>
      <c r="T10" s="46">
        <v>19.100000000000001</v>
      </c>
      <c r="U10" s="48">
        <v>11.7</v>
      </c>
      <c r="V10" s="20">
        <f t="shared" ref="V10" si="24">U10/T10*100</f>
        <v>61.256544502617793</v>
      </c>
      <c r="W10" s="46"/>
      <c r="X10" s="48"/>
      <c r="Y10" s="20" t="e">
        <f t="shared" ref="Y10" si="25">X10/W10*100</f>
        <v>#DIV/0!</v>
      </c>
      <c r="Z10" s="46"/>
      <c r="AA10" s="48"/>
      <c r="AB10" s="20" t="e">
        <f t="shared" ref="AB10" si="26">AA10/Z10*100</f>
        <v>#DIV/0!</v>
      </c>
      <c r="AC10" s="46"/>
      <c r="AD10" s="48"/>
      <c r="AE10" s="20" t="e">
        <f t="shared" ref="AE10" si="27">AD10/AC10*100</f>
        <v>#DIV/0!</v>
      </c>
      <c r="AF10" s="46"/>
      <c r="AG10" s="48"/>
      <c r="AH10" s="20" t="e">
        <f t="shared" ref="AH10" si="28">AG10/AF10*100</f>
        <v>#DIV/0!</v>
      </c>
      <c r="AI10" s="46"/>
      <c r="AJ10" s="48"/>
      <c r="AK10" s="20" t="e">
        <f t="shared" ref="AK10" si="29">AJ10/AI10*100</f>
        <v>#DIV/0!</v>
      </c>
      <c r="AL10" s="46">
        <v>19.100000000000001</v>
      </c>
      <c r="AM10" s="48">
        <v>11.9</v>
      </c>
      <c r="AN10" s="20">
        <f t="shared" ref="AN10" si="30">AM10/AL10*100</f>
        <v>62.303664921465959</v>
      </c>
      <c r="AO10" s="46">
        <v>19.100000000000001</v>
      </c>
      <c r="AP10" s="48">
        <v>12</v>
      </c>
      <c r="AQ10" s="20">
        <f t="shared" ref="AQ10" si="31">AP10/AO10*100</f>
        <v>62.827225130890049</v>
      </c>
      <c r="AR10" s="46">
        <v>57.3</v>
      </c>
      <c r="AS10" s="48">
        <v>35.799999999999997</v>
      </c>
      <c r="AT10" s="20">
        <f t="shared" ref="AT10" si="32">AS10/AR10*100</f>
        <v>62.478184991273999</v>
      </c>
      <c r="AU10" s="46">
        <v>38.299999999999997</v>
      </c>
      <c r="AV10" s="48">
        <v>23.6</v>
      </c>
      <c r="AW10" s="20">
        <f t="shared" ref="AW10" si="33">AV10/AU10*100</f>
        <v>61.618798955613585</v>
      </c>
      <c r="AX10" s="46"/>
      <c r="AY10" s="48"/>
      <c r="AZ10" s="20" t="e">
        <f t="shared" ref="AZ10" si="34">AY10/AX10*100</f>
        <v>#DIV/0!</v>
      </c>
      <c r="BA10" s="46"/>
      <c r="BB10" s="48"/>
      <c r="BC10" s="20" t="e">
        <f t="shared" ref="BC10" si="35">BB10/BA10*100</f>
        <v>#DIV/0!</v>
      </c>
      <c r="BD10" s="46"/>
      <c r="BE10" s="48"/>
      <c r="BF10" s="20" t="e">
        <f t="shared" ref="BF10" si="36">BE10/BD10*100</f>
        <v>#DIV/0!</v>
      </c>
      <c r="BG10" s="47">
        <v>19.100000000000001</v>
      </c>
      <c r="BH10" s="48">
        <v>10.5</v>
      </c>
      <c r="BI10" s="31">
        <f t="shared" ref="BI10" si="37">BH10/BG10*100</f>
        <v>54.973821989528794</v>
      </c>
      <c r="BJ10" s="46"/>
      <c r="BK10" s="48"/>
      <c r="BL10" s="20" t="e">
        <f t="shared" ref="BL10" si="38">BK10/BJ10*100</f>
        <v>#DIV/0!</v>
      </c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</row>
    <row r="11" spans="1:189" s="34" customFormat="1" ht="48" hidden="1" customHeight="1" x14ac:dyDescent="0.2">
      <c r="A11" s="23" t="s">
        <v>59</v>
      </c>
      <c r="B11" s="94">
        <v>850</v>
      </c>
      <c r="C11" s="24" t="s">
        <v>16</v>
      </c>
      <c r="D11" s="24" t="s">
        <v>13</v>
      </c>
      <c r="E11" s="25" t="s">
        <v>49</v>
      </c>
      <c r="F11" s="38" t="s">
        <v>15</v>
      </c>
      <c r="G11" s="32" t="s">
        <v>12</v>
      </c>
      <c r="H11" s="27">
        <f t="shared" si="0"/>
        <v>0</v>
      </c>
      <c r="I11" s="36">
        <f t="shared" si="0"/>
        <v>0</v>
      </c>
      <c r="J11" s="29" t="e">
        <f t="shared" si="1"/>
        <v>#DIV/0!</v>
      </c>
      <c r="K11" s="46"/>
      <c r="L11" s="47"/>
      <c r="M11" s="30" t="e">
        <f t="shared" si="2"/>
        <v>#DIV/0!</v>
      </c>
      <c r="N11" s="46"/>
      <c r="O11" s="48"/>
      <c r="P11" s="20" t="e">
        <f t="shared" si="3"/>
        <v>#DIV/0!</v>
      </c>
      <c r="Q11" s="46"/>
      <c r="R11" s="48"/>
      <c r="S11" s="20" t="e">
        <f t="shared" si="4"/>
        <v>#DIV/0!</v>
      </c>
      <c r="T11" s="46"/>
      <c r="U11" s="48"/>
      <c r="V11" s="20" t="e">
        <f t="shared" si="5"/>
        <v>#DIV/0!</v>
      </c>
      <c r="W11" s="46"/>
      <c r="X11" s="48"/>
      <c r="Y11" s="20" t="e">
        <f t="shared" si="6"/>
        <v>#DIV/0!</v>
      </c>
      <c r="Z11" s="46"/>
      <c r="AA11" s="48"/>
      <c r="AB11" s="20" t="e">
        <f t="shared" si="7"/>
        <v>#DIV/0!</v>
      </c>
      <c r="AC11" s="46"/>
      <c r="AD11" s="48"/>
      <c r="AE11" s="20" t="e">
        <f t="shared" si="8"/>
        <v>#DIV/0!</v>
      </c>
      <c r="AF11" s="46"/>
      <c r="AG11" s="48"/>
      <c r="AH11" s="20" t="e">
        <f t="shared" si="9"/>
        <v>#DIV/0!</v>
      </c>
      <c r="AI11" s="46"/>
      <c r="AJ11" s="48"/>
      <c r="AK11" s="20" t="e">
        <f t="shared" si="10"/>
        <v>#DIV/0!</v>
      </c>
      <c r="AL11" s="46"/>
      <c r="AM11" s="48"/>
      <c r="AN11" s="20" t="e">
        <f t="shared" si="11"/>
        <v>#DIV/0!</v>
      </c>
      <c r="AO11" s="46"/>
      <c r="AP11" s="48"/>
      <c r="AQ11" s="20" t="e">
        <f t="shared" si="12"/>
        <v>#DIV/0!</v>
      </c>
      <c r="AR11" s="46"/>
      <c r="AS11" s="48"/>
      <c r="AT11" s="20" t="e">
        <f t="shared" si="13"/>
        <v>#DIV/0!</v>
      </c>
      <c r="AU11" s="46"/>
      <c r="AV11" s="48"/>
      <c r="AW11" s="20" t="e">
        <f t="shared" si="14"/>
        <v>#DIV/0!</v>
      </c>
      <c r="AX11" s="46"/>
      <c r="AY11" s="48"/>
      <c r="AZ11" s="20" t="e">
        <f t="shared" si="15"/>
        <v>#DIV/0!</v>
      </c>
      <c r="BA11" s="46"/>
      <c r="BB11" s="48"/>
      <c r="BC11" s="20" t="e">
        <f t="shared" si="16"/>
        <v>#DIV/0!</v>
      </c>
      <c r="BD11" s="46"/>
      <c r="BE11" s="48"/>
      <c r="BF11" s="20" t="e">
        <f t="shared" si="17"/>
        <v>#DIV/0!</v>
      </c>
      <c r="BG11" s="47"/>
      <c r="BH11" s="48"/>
      <c r="BI11" s="31" t="e">
        <f t="shared" si="18"/>
        <v>#DIV/0!</v>
      </c>
      <c r="BJ11" s="46"/>
      <c r="BK11" s="48"/>
      <c r="BL11" s="20" t="e">
        <f t="shared" si="19"/>
        <v>#DIV/0!</v>
      </c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</row>
    <row r="12" spans="1:189" s="3" customFormat="1" ht="17.25" customHeight="1" x14ac:dyDescent="0.2">
      <c r="A12" s="49" t="s">
        <v>18</v>
      </c>
      <c r="B12" s="93"/>
      <c r="C12" s="24"/>
      <c r="D12" s="24"/>
      <c r="E12" s="25"/>
      <c r="F12" s="24"/>
      <c r="G12" s="26"/>
      <c r="H12" s="27">
        <f>H9+H11+H10</f>
        <v>545.69999999999993</v>
      </c>
      <c r="I12" s="28">
        <f>I9+I11+I10</f>
        <v>383.9</v>
      </c>
      <c r="J12" s="29">
        <f t="shared" si="1"/>
        <v>70.350009162543529</v>
      </c>
      <c r="K12" s="27">
        <f>K9+K11+K10</f>
        <v>14.3</v>
      </c>
      <c r="L12" s="28">
        <f>L9+L11+L10</f>
        <v>14.3</v>
      </c>
      <c r="M12" s="37">
        <f t="shared" si="2"/>
        <v>100</v>
      </c>
      <c r="N12" s="27">
        <f>N9+N11+N10</f>
        <v>14.3</v>
      </c>
      <c r="O12" s="28">
        <f>O9+O11+O10</f>
        <v>14.3</v>
      </c>
      <c r="P12" s="37">
        <f t="shared" si="3"/>
        <v>100</v>
      </c>
      <c r="Q12" s="27">
        <f>Q9+Q11+Q10</f>
        <v>14.3</v>
      </c>
      <c r="R12" s="28">
        <f>R9+R11+R10</f>
        <v>14.3</v>
      </c>
      <c r="S12" s="37">
        <f t="shared" si="4"/>
        <v>100</v>
      </c>
      <c r="T12" s="27">
        <f>T9+T11+T10</f>
        <v>33.400000000000006</v>
      </c>
      <c r="U12" s="28">
        <f>U9+U11+U10</f>
        <v>18.799999999999997</v>
      </c>
      <c r="V12" s="37">
        <f t="shared" si="5"/>
        <v>56.287425149700574</v>
      </c>
      <c r="W12" s="27">
        <f>W9+W11+W10</f>
        <v>14.3</v>
      </c>
      <c r="X12" s="28">
        <f>X9+X11+X10</f>
        <v>0</v>
      </c>
      <c r="Y12" s="37">
        <f t="shared" si="6"/>
        <v>0</v>
      </c>
      <c r="Z12" s="27">
        <f>Z9+Z11+Z10</f>
        <v>7.1</v>
      </c>
      <c r="AA12" s="28">
        <f>AA9+AA11+AA10</f>
        <v>0</v>
      </c>
      <c r="AB12" s="37">
        <f t="shared" si="7"/>
        <v>0</v>
      </c>
      <c r="AC12" s="27">
        <f>AC9+AC11+AC10</f>
        <v>7.1</v>
      </c>
      <c r="AD12" s="28">
        <f>AD9+AD11+AD10</f>
        <v>0</v>
      </c>
      <c r="AE12" s="37">
        <f t="shared" si="8"/>
        <v>0</v>
      </c>
      <c r="AF12" s="27">
        <f>AF9+AF11+AF10</f>
        <v>7.2</v>
      </c>
      <c r="AG12" s="28">
        <f>AG9+AG11+AG10</f>
        <v>7.2</v>
      </c>
      <c r="AH12" s="37">
        <f t="shared" si="9"/>
        <v>100</v>
      </c>
      <c r="AI12" s="27">
        <f>AI9+AI11+AI10</f>
        <v>7.1</v>
      </c>
      <c r="AJ12" s="28">
        <f>AJ9+AJ11+AJ10</f>
        <v>0</v>
      </c>
      <c r="AK12" s="37">
        <f t="shared" si="10"/>
        <v>0</v>
      </c>
      <c r="AL12" s="27">
        <f>AL9+AL11+AL10</f>
        <v>26.200000000000003</v>
      </c>
      <c r="AM12" s="28">
        <f>AM9+AM11+AM10</f>
        <v>11.9</v>
      </c>
      <c r="AN12" s="37">
        <f t="shared" si="11"/>
        <v>45.419847328244273</v>
      </c>
      <c r="AO12" s="27">
        <f>AO9+AO11+AO10</f>
        <v>26.3</v>
      </c>
      <c r="AP12" s="28">
        <f>AP9+AP11+AP10</f>
        <v>12</v>
      </c>
      <c r="AQ12" s="37">
        <f t="shared" si="12"/>
        <v>45.627376425855516</v>
      </c>
      <c r="AR12" s="27">
        <f>AR9+AR11+AR10</f>
        <v>64.399999999999991</v>
      </c>
      <c r="AS12" s="28">
        <f>AS9+AS11+AS10</f>
        <v>42.9</v>
      </c>
      <c r="AT12" s="37">
        <f t="shared" si="13"/>
        <v>66.614906832298146</v>
      </c>
      <c r="AU12" s="27">
        <f>AU9+AU11+AU10</f>
        <v>45.4</v>
      </c>
      <c r="AV12" s="28">
        <f>AV9+AV11+AV10</f>
        <v>30.700000000000003</v>
      </c>
      <c r="AW12" s="37">
        <f t="shared" si="14"/>
        <v>67.621145374449341</v>
      </c>
      <c r="AX12" s="27">
        <f>AX9+AX11+AX10</f>
        <v>7.2</v>
      </c>
      <c r="AY12" s="28">
        <f>AY9+AY11+AY10</f>
        <v>0</v>
      </c>
      <c r="AZ12" s="37">
        <f t="shared" si="15"/>
        <v>0</v>
      </c>
      <c r="BA12" s="27">
        <f>BA9+BA11+BA10</f>
        <v>7.1</v>
      </c>
      <c r="BB12" s="28">
        <f>BB9+BB11+BB10</f>
        <v>7.1</v>
      </c>
      <c r="BC12" s="37">
        <f t="shared" si="16"/>
        <v>100</v>
      </c>
      <c r="BD12" s="27">
        <f>BD9+BD11+BD10</f>
        <v>7.1</v>
      </c>
      <c r="BE12" s="28">
        <f>BE9+BE11+BE10</f>
        <v>7.1</v>
      </c>
      <c r="BF12" s="37">
        <f t="shared" si="17"/>
        <v>100</v>
      </c>
      <c r="BG12" s="27">
        <f>BG9+BG11+BG10</f>
        <v>26.3</v>
      </c>
      <c r="BH12" s="28">
        <f>BH9+BH11+BH10</f>
        <v>10.5</v>
      </c>
      <c r="BI12" s="45">
        <f t="shared" si="18"/>
        <v>39.923954372623569</v>
      </c>
      <c r="BJ12" s="27">
        <f>BJ9+BJ11+BJ10</f>
        <v>216.6</v>
      </c>
      <c r="BK12" s="28">
        <f>BK9+BK11+BK10</f>
        <v>192.8</v>
      </c>
      <c r="BL12" s="37">
        <f t="shared" si="19"/>
        <v>89.012003693444143</v>
      </c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</row>
    <row r="13" spans="1:189" s="44" customFormat="1" ht="36.75" hidden="1" customHeight="1" x14ac:dyDescent="0.2">
      <c r="A13" s="23" t="s">
        <v>50</v>
      </c>
      <c r="B13" s="93">
        <v>850</v>
      </c>
      <c r="C13" s="24" t="s">
        <v>17</v>
      </c>
      <c r="D13" s="24" t="s">
        <v>20</v>
      </c>
      <c r="E13" s="25" t="s">
        <v>46</v>
      </c>
      <c r="F13" s="24" t="s">
        <v>19</v>
      </c>
      <c r="G13" s="26" t="s">
        <v>12</v>
      </c>
      <c r="H13" s="27">
        <f t="shared" ref="H13:I16" si="39">K13+N13+Q13+T13+W13+Z13+AC13+AF13+AI13+AL13+AO13+AR13+AU13+AX13+BA13+BD13+BG13+BJ13</f>
        <v>0</v>
      </c>
      <c r="I13" s="36">
        <f t="shared" si="39"/>
        <v>0</v>
      </c>
      <c r="J13" s="29" t="e">
        <f t="shared" si="1"/>
        <v>#DIV/0!</v>
      </c>
      <c r="K13" s="46"/>
      <c r="L13" s="47"/>
      <c r="M13" s="30" t="e">
        <f t="shared" si="2"/>
        <v>#DIV/0!</v>
      </c>
      <c r="N13" s="46"/>
      <c r="O13" s="48"/>
      <c r="P13" s="20" t="e">
        <f t="shared" si="3"/>
        <v>#DIV/0!</v>
      </c>
      <c r="Q13" s="46"/>
      <c r="R13" s="48"/>
      <c r="S13" s="20" t="e">
        <f t="shared" si="4"/>
        <v>#DIV/0!</v>
      </c>
      <c r="T13" s="46"/>
      <c r="U13" s="48"/>
      <c r="V13" s="20" t="e">
        <f t="shared" si="5"/>
        <v>#DIV/0!</v>
      </c>
      <c r="W13" s="46"/>
      <c r="X13" s="48"/>
      <c r="Y13" s="20" t="e">
        <f t="shared" si="6"/>
        <v>#DIV/0!</v>
      </c>
      <c r="Z13" s="46"/>
      <c r="AA13" s="48"/>
      <c r="AB13" s="20" t="e">
        <f t="shared" si="7"/>
        <v>#DIV/0!</v>
      </c>
      <c r="AC13" s="46"/>
      <c r="AD13" s="48"/>
      <c r="AE13" s="20" t="e">
        <f t="shared" si="8"/>
        <v>#DIV/0!</v>
      </c>
      <c r="AF13" s="46"/>
      <c r="AG13" s="48"/>
      <c r="AH13" s="20" t="e">
        <f t="shared" si="9"/>
        <v>#DIV/0!</v>
      </c>
      <c r="AI13" s="46"/>
      <c r="AJ13" s="48"/>
      <c r="AK13" s="20" t="e">
        <f t="shared" si="10"/>
        <v>#DIV/0!</v>
      </c>
      <c r="AL13" s="46"/>
      <c r="AM13" s="48"/>
      <c r="AN13" s="20" t="e">
        <f t="shared" si="11"/>
        <v>#DIV/0!</v>
      </c>
      <c r="AO13" s="46"/>
      <c r="AP13" s="48"/>
      <c r="AQ13" s="20" t="e">
        <f t="shared" si="12"/>
        <v>#DIV/0!</v>
      </c>
      <c r="AR13" s="46"/>
      <c r="AS13" s="48"/>
      <c r="AT13" s="20" t="e">
        <f t="shared" si="13"/>
        <v>#DIV/0!</v>
      </c>
      <c r="AU13" s="46"/>
      <c r="AV13" s="48"/>
      <c r="AW13" s="20" t="e">
        <f t="shared" si="14"/>
        <v>#DIV/0!</v>
      </c>
      <c r="AX13" s="46"/>
      <c r="AY13" s="48"/>
      <c r="AZ13" s="20" t="e">
        <f t="shared" si="15"/>
        <v>#DIV/0!</v>
      </c>
      <c r="BA13" s="46"/>
      <c r="BB13" s="48"/>
      <c r="BC13" s="20" t="e">
        <f t="shared" si="16"/>
        <v>#DIV/0!</v>
      </c>
      <c r="BD13" s="46"/>
      <c r="BE13" s="48"/>
      <c r="BF13" s="20" t="e">
        <f t="shared" si="17"/>
        <v>#DIV/0!</v>
      </c>
      <c r="BG13" s="47"/>
      <c r="BH13" s="48"/>
      <c r="BI13" s="31" t="e">
        <f t="shared" si="18"/>
        <v>#DIV/0!</v>
      </c>
      <c r="BJ13" s="46"/>
      <c r="BK13" s="48"/>
      <c r="BL13" s="20" t="e">
        <f t="shared" si="19"/>
        <v>#DIV/0!</v>
      </c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</row>
    <row r="14" spans="1:189" s="3" customFormat="1" ht="25.5" customHeight="1" x14ac:dyDescent="0.2">
      <c r="A14" s="88" t="s">
        <v>67</v>
      </c>
      <c r="B14" s="93">
        <v>850</v>
      </c>
      <c r="C14" s="24" t="s">
        <v>16</v>
      </c>
      <c r="D14" s="24" t="s">
        <v>13</v>
      </c>
      <c r="E14" s="25" t="s">
        <v>68</v>
      </c>
      <c r="F14" s="24" t="s">
        <v>19</v>
      </c>
      <c r="G14" s="26" t="s">
        <v>12</v>
      </c>
      <c r="H14" s="50">
        <f t="shared" si="39"/>
        <v>3305.6</v>
      </c>
      <c r="I14" s="51">
        <f t="shared" si="39"/>
        <v>3305.6</v>
      </c>
      <c r="J14" s="52">
        <f t="shared" ref="J14" si="40">I14/H14*100</f>
        <v>100</v>
      </c>
      <c r="K14" s="46"/>
      <c r="L14" s="47"/>
      <c r="M14" s="53" t="e">
        <f t="shared" si="2"/>
        <v>#DIV/0!</v>
      </c>
      <c r="N14" s="46"/>
      <c r="O14" s="48"/>
      <c r="P14" s="20" t="e">
        <f t="shared" ref="P14:P15" si="41">O14/N14*100</f>
        <v>#DIV/0!</v>
      </c>
      <c r="Q14" s="46"/>
      <c r="R14" s="48"/>
      <c r="S14" s="53" t="e">
        <f t="shared" si="4"/>
        <v>#DIV/0!</v>
      </c>
      <c r="T14" s="46"/>
      <c r="U14" s="48"/>
      <c r="V14" s="53" t="e">
        <f t="shared" si="5"/>
        <v>#DIV/0!</v>
      </c>
      <c r="W14" s="46"/>
      <c r="X14" s="48"/>
      <c r="Y14" s="20" t="e">
        <f t="shared" si="6"/>
        <v>#DIV/0!</v>
      </c>
      <c r="Z14" s="46"/>
      <c r="AA14" s="48"/>
      <c r="AB14" s="53" t="e">
        <f t="shared" si="7"/>
        <v>#DIV/0!</v>
      </c>
      <c r="AC14" s="46"/>
      <c r="AD14" s="48"/>
      <c r="AE14" s="53" t="e">
        <f t="shared" si="8"/>
        <v>#DIV/0!</v>
      </c>
      <c r="AF14" s="46"/>
      <c r="AG14" s="48"/>
      <c r="AH14" s="53" t="e">
        <f t="shared" si="9"/>
        <v>#DIV/0!</v>
      </c>
      <c r="AI14" s="46"/>
      <c r="AJ14" s="48"/>
      <c r="AK14" s="53" t="e">
        <f t="shared" si="10"/>
        <v>#DIV/0!</v>
      </c>
      <c r="AL14" s="46"/>
      <c r="AM14" s="48"/>
      <c r="AN14" s="53" t="e">
        <f t="shared" si="11"/>
        <v>#DIV/0!</v>
      </c>
      <c r="AO14" s="46"/>
      <c r="AP14" s="48"/>
      <c r="AQ14" s="53" t="e">
        <f t="shared" si="12"/>
        <v>#DIV/0!</v>
      </c>
      <c r="AR14" s="46"/>
      <c r="AS14" s="48"/>
      <c r="AT14" s="53" t="e">
        <f t="shared" si="13"/>
        <v>#DIV/0!</v>
      </c>
      <c r="AU14" s="46"/>
      <c r="AV14" s="48"/>
      <c r="AW14" s="53" t="e">
        <f t="shared" si="14"/>
        <v>#DIV/0!</v>
      </c>
      <c r="AX14" s="46"/>
      <c r="AY14" s="48"/>
      <c r="AZ14" s="53" t="e">
        <f t="shared" si="15"/>
        <v>#DIV/0!</v>
      </c>
      <c r="BA14" s="46"/>
      <c r="BB14" s="48"/>
      <c r="BC14" s="20" t="e">
        <f t="shared" si="16"/>
        <v>#DIV/0!</v>
      </c>
      <c r="BD14" s="46"/>
      <c r="BE14" s="48"/>
      <c r="BF14" s="53" t="e">
        <f t="shared" si="17"/>
        <v>#DIV/0!</v>
      </c>
      <c r="BG14" s="47"/>
      <c r="BH14" s="48"/>
      <c r="BI14" s="54" t="e">
        <f t="shared" si="18"/>
        <v>#DIV/0!</v>
      </c>
      <c r="BJ14" s="46">
        <v>3305.6</v>
      </c>
      <c r="BK14" s="48">
        <v>3305.6</v>
      </c>
      <c r="BL14" s="53">
        <f t="shared" si="19"/>
        <v>100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</row>
    <row r="15" spans="1:189" s="3" customFormat="1" ht="38.25" hidden="1" customHeight="1" x14ac:dyDescent="0.2">
      <c r="A15" s="23" t="s">
        <v>60</v>
      </c>
      <c r="B15" s="93">
        <v>850</v>
      </c>
      <c r="C15" s="24" t="s">
        <v>17</v>
      </c>
      <c r="D15" s="24" t="s">
        <v>20</v>
      </c>
      <c r="E15" s="25" t="s">
        <v>47</v>
      </c>
      <c r="F15" s="94">
        <v>522</v>
      </c>
      <c r="G15" s="115">
        <v>254</v>
      </c>
      <c r="H15" s="27">
        <f t="shared" si="39"/>
        <v>0</v>
      </c>
      <c r="I15" s="28">
        <f t="shared" si="39"/>
        <v>0</v>
      </c>
      <c r="J15" s="29" t="e">
        <f t="shared" ref="J15:J27" si="42">I15/H15*100</f>
        <v>#DIV/0!</v>
      </c>
      <c r="K15" s="57"/>
      <c r="L15" s="58"/>
      <c r="M15" s="59" t="e">
        <f t="shared" ref="M15:M27" si="43">L15/K15*100</f>
        <v>#DIV/0!</v>
      </c>
      <c r="N15" s="46"/>
      <c r="O15" s="48"/>
      <c r="P15" s="20" t="e">
        <f t="shared" si="41"/>
        <v>#DIV/0!</v>
      </c>
      <c r="Q15" s="46"/>
      <c r="R15" s="48"/>
      <c r="S15" s="53" t="e">
        <f t="shared" si="4"/>
        <v>#DIV/0!</v>
      </c>
      <c r="T15" s="57"/>
      <c r="U15" s="60"/>
      <c r="V15" s="53" t="e">
        <f t="shared" si="5"/>
        <v>#DIV/0!</v>
      </c>
      <c r="W15" s="57"/>
      <c r="X15" s="60"/>
      <c r="Y15" s="20" t="e">
        <f t="shared" si="6"/>
        <v>#DIV/0!</v>
      </c>
      <c r="Z15" s="57"/>
      <c r="AA15" s="60"/>
      <c r="AB15" s="53" t="e">
        <f t="shared" si="7"/>
        <v>#DIV/0!</v>
      </c>
      <c r="AC15" s="57"/>
      <c r="AD15" s="60"/>
      <c r="AE15" s="53" t="e">
        <f t="shared" si="8"/>
        <v>#DIV/0!</v>
      </c>
      <c r="AF15" s="57"/>
      <c r="AG15" s="60"/>
      <c r="AH15" s="53" t="e">
        <f t="shared" si="9"/>
        <v>#DIV/0!</v>
      </c>
      <c r="AI15" s="57"/>
      <c r="AJ15" s="60"/>
      <c r="AK15" s="53" t="e">
        <f t="shared" si="10"/>
        <v>#DIV/0!</v>
      </c>
      <c r="AL15" s="57"/>
      <c r="AM15" s="60"/>
      <c r="AN15" s="53" t="e">
        <f t="shared" si="11"/>
        <v>#DIV/0!</v>
      </c>
      <c r="AO15" s="57"/>
      <c r="AP15" s="60"/>
      <c r="AQ15" s="53" t="e">
        <f t="shared" si="12"/>
        <v>#DIV/0!</v>
      </c>
      <c r="AR15" s="57"/>
      <c r="AS15" s="60"/>
      <c r="AT15" s="53" t="e">
        <f t="shared" si="13"/>
        <v>#DIV/0!</v>
      </c>
      <c r="AU15" s="46"/>
      <c r="AV15" s="48"/>
      <c r="AW15" s="53" t="e">
        <f t="shared" si="14"/>
        <v>#DIV/0!</v>
      </c>
      <c r="AX15" s="46"/>
      <c r="AY15" s="48"/>
      <c r="AZ15" s="53" t="e">
        <f t="shared" si="15"/>
        <v>#DIV/0!</v>
      </c>
      <c r="BA15" s="57"/>
      <c r="BB15" s="60"/>
      <c r="BC15" s="20" t="e">
        <f t="shared" si="16"/>
        <v>#DIV/0!</v>
      </c>
      <c r="BD15" s="57"/>
      <c r="BE15" s="60"/>
      <c r="BF15" s="53" t="e">
        <f t="shared" si="17"/>
        <v>#DIV/0!</v>
      </c>
      <c r="BG15" s="47"/>
      <c r="BH15" s="48"/>
      <c r="BI15" s="54" t="e">
        <f t="shared" si="18"/>
        <v>#DIV/0!</v>
      </c>
      <c r="BJ15" s="57"/>
      <c r="BK15" s="60"/>
      <c r="BL15" s="53" t="e">
        <f t="shared" si="19"/>
        <v>#DIV/0!</v>
      </c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</row>
    <row r="16" spans="1:189" s="3" customFormat="1" ht="35.25" customHeight="1" thickBot="1" x14ac:dyDescent="0.25">
      <c r="A16" s="90" t="s">
        <v>61</v>
      </c>
      <c r="B16" s="93">
        <v>850</v>
      </c>
      <c r="C16" s="24" t="s">
        <v>16</v>
      </c>
      <c r="D16" s="24" t="s">
        <v>13</v>
      </c>
      <c r="E16" s="25" t="s">
        <v>48</v>
      </c>
      <c r="F16" s="24" t="s">
        <v>19</v>
      </c>
      <c r="G16" s="26" t="s">
        <v>12</v>
      </c>
      <c r="H16" s="50">
        <f t="shared" si="39"/>
        <v>6194.4</v>
      </c>
      <c r="I16" s="51">
        <f t="shared" si="39"/>
        <v>5169.3</v>
      </c>
      <c r="J16" s="29">
        <f t="shared" si="42"/>
        <v>83.45118171251454</v>
      </c>
      <c r="K16" s="57"/>
      <c r="L16" s="60"/>
      <c r="M16" s="56" t="e">
        <f t="shared" si="43"/>
        <v>#DIV/0!</v>
      </c>
      <c r="N16" s="57">
        <v>785.6</v>
      </c>
      <c r="O16" s="60">
        <v>721.8</v>
      </c>
      <c r="P16" s="56">
        <f t="shared" ref="P16:P27" si="44">O16/N16*100</f>
        <v>91.878818737270862</v>
      </c>
      <c r="Q16" s="57"/>
      <c r="R16" s="60"/>
      <c r="S16" s="56" t="e">
        <f t="shared" ref="S16:S27" si="45">R16/Q16*100</f>
        <v>#DIV/0!</v>
      </c>
      <c r="T16" s="57"/>
      <c r="U16" s="60"/>
      <c r="V16" s="56" t="e">
        <f t="shared" ref="V16:V27" si="46">U16/T16*100</f>
        <v>#DIV/0!</v>
      </c>
      <c r="W16" s="57">
        <v>650.4</v>
      </c>
      <c r="X16" s="60">
        <v>480</v>
      </c>
      <c r="Y16" s="56">
        <f t="shared" ref="Y16:Y27" si="47">X16/W16*100</f>
        <v>73.800738007380076</v>
      </c>
      <c r="Z16" s="57"/>
      <c r="AA16" s="60"/>
      <c r="AB16" s="56" t="e">
        <f t="shared" ref="AB16:AB27" si="48">AA16/Z16*100</f>
        <v>#DIV/0!</v>
      </c>
      <c r="AC16" s="57"/>
      <c r="AD16" s="60"/>
      <c r="AE16" s="56" t="e">
        <f t="shared" ref="AE16:AE27" si="49">AD16/AC16*100</f>
        <v>#DIV/0!</v>
      </c>
      <c r="AF16" s="57"/>
      <c r="AG16" s="60"/>
      <c r="AH16" s="56" t="e">
        <f t="shared" ref="AH16:AH27" si="50">AG16/AF16*100</f>
        <v>#DIV/0!</v>
      </c>
      <c r="AI16" s="57"/>
      <c r="AJ16" s="60"/>
      <c r="AK16" s="56" t="e">
        <f t="shared" ref="AK16:AK27" si="51">AJ16/AI16*100</f>
        <v>#DIV/0!</v>
      </c>
      <c r="AL16" s="57"/>
      <c r="AM16" s="60"/>
      <c r="AN16" s="56" t="e">
        <f t="shared" ref="AN16:AN27" si="52">AM16/AL16*100</f>
        <v>#DIV/0!</v>
      </c>
      <c r="AO16" s="57"/>
      <c r="AP16" s="60"/>
      <c r="AQ16" s="56" t="e">
        <f t="shared" ref="AQ16:AQ27" si="53">AP16/AO16*100</f>
        <v>#DIV/0!</v>
      </c>
      <c r="AR16" s="57">
        <v>998.1</v>
      </c>
      <c r="AS16" s="60">
        <v>941.6</v>
      </c>
      <c r="AT16" s="56">
        <f t="shared" ref="AT16:AT27" si="54">AS16/AR16*100</f>
        <v>94.339244564672882</v>
      </c>
      <c r="AU16" s="57"/>
      <c r="AV16" s="60"/>
      <c r="AW16" s="56" t="e">
        <f t="shared" ref="AW16:AW27" si="55">AV16/AU16*100</f>
        <v>#DIV/0!</v>
      </c>
      <c r="AX16" s="57"/>
      <c r="AY16" s="60"/>
      <c r="AZ16" s="56" t="e">
        <f t="shared" ref="AZ16:AZ27" si="56">AY16/AX16*100</f>
        <v>#DIV/0!</v>
      </c>
      <c r="BA16" s="57"/>
      <c r="BB16" s="60"/>
      <c r="BC16" s="56" t="e">
        <f t="shared" ref="BC16:BC27" si="57">BB16/BA16*100</f>
        <v>#DIV/0!</v>
      </c>
      <c r="BD16" s="57">
        <v>88.7</v>
      </c>
      <c r="BE16" s="60">
        <v>88.7</v>
      </c>
      <c r="BF16" s="56">
        <f t="shared" ref="BF16:BF27" si="58">BE16/BD16*100</f>
        <v>100</v>
      </c>
      <c r="BG16" s="58">
        <v>1876.8</v>
      </c>
      <c r="BH16" s="60">
        <v>1142.4000000000001</v>
      </c>
      <c r="BI16" s="61">
        <f t="shared" ref="BI16:BI27" si="59">BH16/BG16*100</f>
        <v>60.869565217391312</v>
      </c>
      <c r="BJ16" s="57">
        <v>1794.8</v>
      </c>
      <c r="BK16" s="60">
        <v>1794.8</v>
      </c>
      <c r="BL16" s="56">
        <f t="shared" ref="BL16:BL27" si="60">BK16/BJ16*100</f>
        <v>100</v>
      </c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</row>
    <row r="17" spans="1:189" s="70" customFormat="1" ht="26.25" customHeight="1" thickBot="1" x14ac:dyDescent="0.25">
      <c r="A17" s="62" t="s">
        <v>21</v>
      </c>
      <c r="B17" s="95"/>
      <c r="C17" s="63"/>
      <c r="D17" s="63"/>
      <c r="E17" s="64"/>
      <c r="F17" s="63"/>
      <c r="G17" s="65"/>
      <c r="H17" s="66">
        <f>H13+H14+H15+H16</f>
        <v>9500</v>
      </c>
      <c r="I17" s="66">
        <f t="shared" ref="I17:BL17" si="61">I13+I14+I15+I16</f>
        <v>8474.9</v>
      </c>
      <c r="J17" s="66" t="e">
        <f t="shared" si="61"/>
        <v>#DIV/0!</v>
      </c>
      <c r="K17" s="66">
        <f t="shared" si="61"/>
        <v>0</v>
      </c>
      <c r="L17" s="66">
        <f t="shared" si="61"/>
        <v>0</v>
      </c>
      <c r="M17" s="66" t="e">
        <f t="shared" si="61"/>
        <v>#DIV/0!</v>
      </c>
      <c r="N17" s="66">
        <f t="shared" si="61"/>
        <v>785.6</v>
      </c>
      <c r="O17" s="66">
        <f t="shared" si="61"/>
        <v>721.8</v>
      </c>
      <c r="P17" s="66" t="e">
        <f t="shared" si="61"/>
        <v>#DIV/0!</v>
      </c>
      <c r="Q17" s="66">
        <f t="shared" si="61"/>
        <v>0</v>
      </c>
      <c r="R17" s="66">
        <f t="shared" si="61"/>
        <v>0</v>
      </c>
      <c r="S17" s="66" t="e">
        <f t="shared" si="61"/>
        <v>#DIV/0!</v>
      </c>
      <c r="T17" s="66">
        <f t="shared" si="61"/>
        <v>0</v>
      </c>
      <c r="U17" s="66">
        <f t="shared" si="61"/>
        <v>0</v>
      </c>
      <c r="V17" s="66" t="e">
        <f t="shared" si="61"/>
        <v>#DIV/0!</v>
      </c>
      <c r="W17" s="66">
        <f t="shared" si="61"/>
        <v>650.4</v>
      </c>
      <c r="X17" s="66">
        <f t="shared" si="61"/>
        <v>480</v>
      </c>
      <c r="Y17" s="66" t="e">
        <f t="shared" si="61"/>
        <v>#DIV/0!</v>
      </c>
      <c r="Z17" s="66">
        <f t="shared" si="61"/>
        <v>0</v>
      </c>
      <c r="AA17" s="66">
        <f t="shared" si="61"/>
        <v>0</v>
      </c>
      <c r="AB17" s="66" t="e">
        <f t="shared" si="61"/>
        <v>#DIV/0!</v>
      </c>
      <c r="AC17" s="66">
        <f t="shared" si="61"/>
        <v>0</v>
      </c>
      <c r="AD17" s="66">
        <f t="shared" si="61"/>
        <v>0</v>
      </c>
      <c r="AE17" s="66" t="e">
        <f t="shared" si="61"/>
        <v>#DIV/0!</v>
      </c>
      <c r="AF17" s="66">
        <f t="shared" si="61"/>
        <v>0</v>
      </c>
      <c r="AG17" s="66">
        <f t="shared" si="61"/>
        <v>0</v>
      </c>
      <c r="AH17" s="66" t="e">
        <f t="shared" si="61"/>
        <v>#DIV/0!</v>
      </c>
      <c r="AI17" s="66">
        <f t="shared" si="61"/>
        <v>0</v>
      </c>
      <c r="AJ17" s="66">
        <f t="shared" si="61"/>
        <v>0</v>
      </c>
      <c r="AK17" s="66" t="e">
        <f t="shared" si="61"/>
        <v>#DIV/0!</v>
      </c>
      <c r="AL17" s="66">
        <f t="shared" si="61"/>
        <v>0</v>
      </c>
      <c r="AM17" s="66">
        <f t="shared" si="61"/>
        <v>0</v>
      </c>
      <c r="AN17" s="66" t="e">
        <f t="shared" si="61"/>
        <v>#DIV/0!</v>
      </c>
      <c r="AO17" s="66">
        <f t="shared" si="61"/>
        <v>0</v>
      </c>
      <c r="AP17" s="66">
        <f t="shared" si="61"/>
        <v>0</v>
      </c>
      <c r="AQ17" s="66" t="e">
        <f t="shared" si="61"/>
        <v>#DIV/0!</v>
      </c>
      <c r="AR17" s="66">
        <f t="shared" si="61"/>
        <v>998.1</v>
      </c>
      <c r="AS17" s="66">
        <f t="shared" si="61"/>
        <v>941.6</v>
      </c>
      <c r="AT17" s="66" t="e">
        <f t="shared" si="61"/>
        <v>#DIV/0!</v>
      </c>
      <c r="AU17" s="66">
        <f t="shared" si="61"/>
        <v>0</v>
      </c>
      <c r="AV17" s="66">
        <f t="shared" si="61"/>
        <v>0</v>
      </c>
      <c r="AW17" s="66" t="e">
        <f t="shared" si="61"/>
        <v>#DIV/0!</v>
      </c>
      <c r="AX17" s="66">
        <f t="shared" si="61"/>
        <v>0</v>
      </c>
      <c r="AY17" s="66">
        <f t="shared" si="61"/>
        <v>0</v>
      </c>
      <c r="AZ17" s="66" t="e">
        <f t="shared" si="61"/>
        <v>#DIV/0!</v>
      </c>
      <c r="BA17" s="66">
        <f t="shared" si="61"/>
        <v>0</v>
      </c>
      <c r="BB17" s="66">
        <f t="shared" si="61"/>
        <v>0</v>
      </c>
      <c r="BC17" s="66" t="e">
        <f t="shared" si="61"/>
        <v>#DIV/0!</v>
      </c>
      <c r="BD17" s="66">
        <f t="shared" si="61"/>
        <v>88.7</v>
      </c>
      <c r="BE17" s="66">
        <f t="shared" si="61"/>
        <v>88.7</v>
      </c>
      <c r="BF17" s="66" t="e">
        <f t="shared" si="61"/>
        <v>#DIV/0!</v>
      </c>
      <c r="BG17" s="66">
        <f t="shared" si="61"/>
        <v>1876.8</v>
      </c>
      <c r="BH17" s="66">
        <f t="shared" si="61"/>
        <v>1142.4000000000001</v>
      </c>
      <c r="BI17" s="66" t="e">
        <f t="shared" si="61"/>
        <v>#DIV/0!</v>
      </c>
      <c r="BJ17" s="66">
        <f t="shared" si="61"/>
        <v>5100.3999999999996</v>
      </c>
      <c r="BK17" s="66">
        <f t="shared" si="61"/>
        <v>5100.3999999999996</v>
      </c>
      <c r="BL17" s="66" t="e">
        <f t="shared" si="61"/>
        <v>#DIV/0!</v>
      </c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</row>
    <row r="18" spans="1:189" s="3" customFormat="1" ht="60" customHeight="1" x14ac:dyDescent="0.2">
      <c r="A18" s="71" t="s">
        <v>62</v>
      </c>
      <c r="B18" s="96">
        <v>850</v>
      </c>
      <c r="C18" s="72" t="s">
        <v>17</v>
      </c>
      <c r="D18" s="72" t="s">
        <v>20</v>
      </c>
      <c r="E18" s="73" t="s">
        <v>51</v>
      </c>
      <c r="F18" s="72" t="s">
        <v>22</v>
      </c>
      <c r="G18" s="74" t="s">
        <v>12</v>
      </c>
      <c r="H18" s="50">
        <f>K18+N18+Q18+T18+W18+Z18+AC18+AF18+AI18+AL18+AO18+AR18+AU18+AX18+BA18+BD18+BG18+BJ18</f>
        <v>6427.9000000000005</v>
      </c>
      <c r="I18" s="51">
        <f>L18+O18+R18+U18+X18+AA18+AD18+AG18+AJ18+AM18+AP18+AS18+AV18+AY18+BB18+BE18+BH18+BK18</f>
        <v>5282.1999999999989</v>
      </c>
      <c r="J18" s="29">
        <f t="shared" si="42"/>
        <v>82.176138396676961</v>
      </c>
      <c r="K18" s="116">
        <v>508</v>
      </c>
      <c r="L18" s="117">
        <v>377.7</v>
      </c>
      <c r="M18" s="61">
        <f t="shared" si="43"/>
        <v>74.350393700787393</v>
      </c>
      <c r="N18" s="116">
        <v>336</v>
      </c>
      <c r="O18" s="117">
        <v>256.39999999999998</v>
      </c>
      <c r="P18" s="61">
        <f t="shared" si="44"/>
        <v>76.30952380952381</v>
      </c>
      <c r="Q18" s="116">
        <v>457.5</v>
      </c>
      <c r="R18" s="117">
        <v>357.5</v>
      </c>
      <c r="S18" s="61">
        <f t="shared" si="45"/>
        <v>78.142076502732237</v>
      </c>
      <c r="T18" s="116">
        <v>363</v>
      </c>
      <c r="U18" s="117">
        <v>332.3</v>
      </c>
      <c r="V18" s="61">
        <f t="shared" si="46"/>
        <v>91.542699724517902</v>
      </c>
      <c r="W18" s="116">
        <v>397.8</v>
      </c>
      <c r="X18" s="117">
        <v>329.3</v>
      </c>
      <c r="Y18" s="61">
        <f t="shared" si="47"/>
        <v>82.780291603821027</v>
      </c>
      <c r="Z18" s="116">
        <v>410.9</v>
      </c>
      <c r="AA18" s="117">
        <v>362.7</v>
      </c>
      <c r="AB18" s="61">
        <f t="shared" si="48"/>
        <v>88.269651983450956</v>
      </c>
      <c r="AC18" s="116">
        <v>295.89999999999998</v>
      </c>
      <c r="AD18" s="117">
        <v>216.2</v>
      </c>
      <c r="AE18" s="61">
        <f t="shared" si="49"/>
        <v>73.065224738087196</v>
      </c>
      <c r="AF18" s="116">
        <v>324.8</v>
      </c>
      <c r="AG18" s="117">
        <v>237.4</v>
      </c>
      <c r="AH18" s="61">
        <f t="shared" si="50"/>
        <v>73.091133004926107</v>
      </c>
      <c r="AI18" s="116">
        <v>213.4</v>
      </c>
      <c r="AJ18" s="117">
        <v>175.4</v>
      </c>
      <c r="AK18" s="61">
        <f t="shared" si="51"/>
        <v>82.193064667291466</v>
      </c>
      <c r="AL18" s="116">
        <v>285.7</v>
      </c>
      <c r="AM18" s="117">
        <v>244.4</v>
      </c>
      <c r="AN18" s="61">
        <f t="shared" si="52"/>
        <v>85.544277213860695</v>
      </c>
      <c r="AO18" s="116">
        <v>380.3</v>
      </c>
      <c r="AP18" s="117">
        <v>356.1</v>
      </c>
      <c r="AQ18" s="61">
        <f t="shared" si="53"/>
        <v>93.636602682093084</v>
      </c>
      <c r="AR18" s="116">
        <v>429.5</v>
      </c>
      <c r="AS18" s="117">
        <v>346.5</v>
      </c>
      <c r="AT18" s="61">
        <f t="shared" si="54"/>
        <v>80.675203725261937</v>
      </c>
      <c r="AU18" s="116">
        <v>538.4</v>
      </c>
      <c r="AV18" s="117">
        <v>385.5</v>
      </c>
      <c r="AW18" s="61">
        <f t="shared" si="55"/>
        <v>71.601040118870728</v>
      </c>
      <c r="AX18" s="116">
        <v>349.8</v>
      </c>
      <c r="AY18" s="117">
        <v>304.3</v>
      </c>
      <c r="AZ18" s="61">
        <f t="shared" si="56"/>
        <v>86.992567181246429</v>
      </c>
      <c r="BA18" s="116">
        <v>321.7</v>
      </c>
      <c r="BB18" s="117">
        <v>285.39999999999998</v>
      </c>
      <c r="BC18" s="61">
        <f t="shared" si="57"/>
        <v>88.716195212931297</v>
      </c>
      <c r="BD18" s="116">
        <v>575.70000000000005</v>
      </c>
      <c r="BE18" s="117">
        <v>504.7</v>
      </c>
      <c r="BF18" s="61">
        <f t="shared" si="58"/>
        <v>87.667187771408706</v>
      </c>
      <c r="BG18" s="118">
        <v>239.5</v>
      </c>
      <c r="BH18" s="117">
        <v>210.4</v>
      </c>
      <c r="BI18" s="61">
        <f t="shared" si="59"/>
        <v>87.849686847599159</v>
      </c>
      <c r="BJ18" s="116"/>
      <c r="BK18" s="117"/>
      <c r="BL18" s="119" t="e">
        <f t="shared" si="60"/>
        <v>#DIV/0!</v>
      </c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</row>
    <row r="19" spans="1:189" s="3" customFormat="1" ht="45.75" customHeight="1" x14ac:dyDescent="0.2">
      <c r="A19" s="91" t="s">
        <v>53</v>
      </c>
      <c r="B19" s="96">
        <v>850</v>
      </c>
      <c r="C19" s="72" t="s">
        <v>17</v>
      </c>
      <c r="D19" s="72" t="s">
        <v>20</v>
      </c>
      <c r="E19" s="73" t="s">
        <v>52</v>
      </c>
      <c r="F19" s="72" t="s">
        <v>22</v>
      </c>
      <c r="G19" s="74" t="s">
        <v>12</v>
      </c>
      <c r="H19" s="50">
        <f t="shared" ref="H19:H24" si="62">K19+N19+Q19+T19+W19+Z19+AC19+AF19+AI19+AL19+AO19+AR19+AU19+AX19+BA19+BD19+BG19+BJ19</f>
        <v>10584.7</v>
      </c>
      <c r="I19" s="51">
        <f t="shared" ref="I19:I24" si="63">L19+O19+R19+U19+X19+AA19+AD19+AG19+AJ19+AM19+AP19+AS19+AV19+AY19+BB19+BE19+BH19+BK19</f>
        <v>6168.5</v>
      </c>
      <c r="J19" s="29">
        <f t="shared" si="42"/>
        <v>58.277513769875377</v>
      </c>
      <c r="K19" s="75"/>
      <c r="L19" s="76"/>
      <c r="M19" s="61" t="e">
        <f t="shared" si="43"/>
        <v>#DIV/0!</v>
      </c>
      <c r="N19" s="75"/>
      <c r="O19" s="76"/>
      <c r="P19" s="61" t="e">
        <f t="shared" si="44"/>
        <v>#DIV/0!</v>
      </c>
      <c r="Q19" s="75"/>
      <c r="R19" s="76"/>
      <c r="S19" s="61" t="e">
        <f t="shared" si="45"/>
        <v>#DIV/0!</v>
      </c>
      <c r="T19" s="75"/>
      <c r="U19" s="76"/>
      <c r="V19" s="61" t="e">
        <f t="shared" si="46"/>
        <v>#DIV/0!</v>
      </c>
      <c r="W19" s="75"/>
      <c r="X19" s="76"/>
      <c r="Y19" s="61" t="e">
        <f t="shared" si="47"/>
        <v>#DIV/0!</v>
      </c>
      <c r="Z19" s="75"/>
      <c r="AA19" s="76"/>
      <c r="AB19" s="61" t="e">
        <f t="shared" si="48"/>
        <v>#DIV/0!</v>
      </c>
      <c r="AC19" s="75"/>
      <c r="AD19" s="76"/>
      <c r="AE19" s="61" t="e">
        <f t="shared" si="49"/>
        <v>#DIV/0!</v>
      </c>
      <c r="AF19" s="75"/>
      <c r="AG19" s="76"/>
      <c r="AH19" s="61" t="e">
        <f t="shared" si="50"/>
        <v>#DIV/0!</v>
      </c>
      <c r="AI19" s="75"/>
      <c r="AJ19" s="76"/>
      <c r="AK19" s="61" t="e">
        <f t="shared" si="51"/>
        <v>#DIV/0!</v>
      </c>
      <c r="AL19" s="75"/>
      <c r="AM19" s="76"/>
      <c r="AN19" s="61" t="e">
        <f t="shared" si="52"/>
        <v>#DIV/0!</v>
      </c>
      <c r="AO19" s="75"/>
      <c r="AP19" s="76"/>
      <c r="AQ19" s="61" t="e">
        <f t="shared" si="53"/>
        <v>#DIV/0!</v>
      </c>
      <c r="AR19" s="75"/>
      <c r="AS19" s="76"/>
      <c r="AT19" s="61" t="e">
        <f t="shared" si="54"/>
        <v>#DIV/0!</v>
      </c>
      <c r="AU19" s="75"/>
      <c r="AV19" s="76"/>
      <c r="AW19" s="61" t="e">
        <f t="shared" si="55"/>
        <v>#DIV/0!</v>
      </c>
      <c r="AX19" s="75"/>
      <c r="AY19" s="76"/>
      <c r="AZ19" s="61" t="e">
        <f t="shared" si="56"/>
        <v>#DIV/0!</v>
      </c>
      <c r="BA19" s="75"/>
      <c r="BB19" s="76"/>
      <c r="BC19" s="61" t="e">
        <f t="shared" si="57"/>
        <v>#DIV/0!</v>
      </c>
      <c r="BD19" s="75"/>
      <c r="BE19" s="76"/>
      <c r="BF19" s="61" t="e">
        <f t="shared" si="58"/>
        <v>#DIV/0!</v>
      </c>
      <c r="BG19" s="55"/>
      <c r="BH19" s="76"/>
      <c r="BI19" s="61" t="e">
        <f t="shared" si="59"/>
        <v>#DIV/0!</v>
      </c>
      <c r="BJ19" s="116">
        <v>10584.7</v>
      </c>
      <c r="BK19" s="117">
        <v>6168.5</v>
      </c>
      <c r="BL19" s="77">
        <f t="shared" si="60"/>
        <v>58.277513769875377</v>
      </c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</row>
    <row r="20" spans="1:189" s="3" customFormat="1" ht="45" x14ac:dyDescent="0.2">
      <c r="A20" s="23" t="s">
        <v>79</v>
      </c>
      <c r="B20" s="93">
        <v>850</v>
      </c>
      <c r="C20" s="24" t="s">
        <v>16</v>
      </c>
      <c r="D20" s="24" t="s">
        <v>13</v>
      </c>
      <c r="E20" s="25" t="s">
        <v>78</v>
      </c>
      <c r="F20" s="24" t="s">
        <v>22</v>
      </c>
      <c r="G20" s="26" t="s">
        <v>12</v>
      </c>
      <c r="H20" s="50">
        <f t="shared" si="62"/>
        <v>295</v>
      </c>
      <c r="I20" s="51">
        <f t="shared" si="63"/>
        <v>0</v>
      </c>
      <c r="J20" s="29">
        <f t="shared" si="42"/>
        <v>0</v>
      </c>
      <c r="K20" s="57"/>
      <c r="L20" s="58"/>
      <c r="M20" s="61" t="e">
        <f t="shared" si="43"/>
        <v>#DIV/0!</v>
      </c>
      <c r="N20" s="57"/>
      <c r="O20" s="60"/>
      <c r="P20" s="61" t="e">
        <f t="shared" si="44"/>
        <v>#DIV/0!</v>
      </c>
      <c r="Q20" s="57"/>
      <c r="R20" s="60"/>
      <c r="S20" s="61" t="e">
        <f t="shared" si="45"/>
        <v>#DIV/0!</v>
      </c>
      <c r="T20" s="57"/>
      <c r="U20" s="60"/>
      <c r="V20" s="61" t="e">
        <f t="shared" si="46"/>
        <v>#DIV/0!</v>
      </c>
      <c r="W20" s="57"/>
      <c r="X20" s="60"/>
      <c r="Y20" s="61" t="e">
        <f t="shared" si="47"/>
        <v>#DIV/0!</v>
      </c>
      <c r="Z20" s="57"/>
      <c r="AA20" s="60"/>
      <c r="AB20" s="61" t="e">
        <f t="shared" si="48"/>
        <v>#DIV/0!</v>
      </c>
      <c r="AC20" s="57">
        <v>110</v>
      </c>
      <c r="AD20" s="60"/>
      <c r="AE20" s="61">
        <f t="shared" si="49"/>
        <v>0</v>
      </c>
      <c r="AF20" s="57"/>
      <c r="AG20" s="60"/>
      <c r="AH20" s="61" t="e">
        <f t="shared" si="50"/>
        <v>#DIV/0!</v>
      </c>
      <c r="AI20" s="57"/>
      <c r="AJ20" s="60"/>
      <c r="AK20" s="61" t="e">
        <f t="shared" si="51"/>
        <v>#DIV/0!</v>
      </c>
      <c r="AL20" s="57"/>
      <c r="AM20" s="60"/>
      <c r="AN20" s="61" t="e">
        <f t="shared" si="52"/>
        <v>#DIV/0!</v>
      </c>
      <c r="AO20" s="57"/>
      <c r="AP20" s="60"/>
      <c r="AQ20" s="61" t="e">
        <f t="shared" si="53"/>
        <v>#DIV/0!</v>
      </c>
      <c r="AR20" s="57"/>
      <c r="AS20" s="60"/>
      <c r="AT20" s="61" t="e">
        <f t="shared" si="54"/>
        <v>#DIV/0!</v>
      </c>
      <c r="AU20" s="57">
        <v>90</v>
      </c>
      <c r="AV20" s="60"/>
      <c r="AW20" s="61">
        <f t="shared" si="55"/>
        <v>0</v>
      </c>
      <c r="AX20" s="57">
        <v>70</v>
      </c>
      <c r="AY20" s="60"/>
      <c r="AZ20" s="61">
        <f t="shared" si="56"/>
        <v>0</v>
      </c>
      <c r="BA20" s="57"/>
      <c r="BB20" s="60"/>
      <c r="BC20" s="61" t="e">
        <f t="shared" si="57"/>
        <v>#DIV/0!</v>
      </c>
      <c r="BD20" s="57"/>
      <c r="BE20" s="60"/>
      <c r="BF20" s="56" t="e">
        <f t="shared" si="58"/>
        <v>#DIV/0!</v>
      </c>
      <c r="BG20" s="58"/>
      <c r="BH20" s="60"/>
      <c r="BI20" s="61" t="e">
        <f t="shared" si="59"/>
        <v>#DIV/0!</v>
      </c>
      <c r="BJ20" s="57">
        <v>25</v>
      </c>
      <c r="BK20" s="60"/>
      <c r="BL20" s="77">
        <f t="shared" si="60"/>
        <v>0</v>
      </c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</row>
    <row r="21" spans="1:189" s="3" customFormat="1" ht="48" customHeight="1" x14ac:dyDescent="0.2">
      <c r="A21" s="89" t="s">
        <v>63</v>
      </c>
      <c r="B21" s="93">
        <v>850</v>
      </c>
      <c r="C21" s="72" t="s">
        <v>17</v>
      </c>
      <c r="D21" s="93">
        <v>12</v>
      </c>
      <c r="E21" s="25" t="s">
        <v>55</v>
      </c>
      <c r="F21" s="24" t="s">
        <v>22</v>
      </c>
      <c r="G21" s="26" t="s">
        <v>12</v>
      </c>
      <c r="H21" s="50">
        <f t="shared" si="62"/>
        <v>420</v>
      </c>
      <c r="I21" s="51">
        <f t="shared" si="63"/>
        <v>0</v>
      </c>
      <c r="J21" s="29">
        <f t="shared" si="42"/>
        <v>0</v>
      </c>
      <c r="K21" s="57">
        <v>140</v>
      </c>
      <c r="L21" s="58"/>
      <c r="M21" s="61">
        <f t="shared" si="43"/>
        <v>0</v>
      </c>
      <c r="N21" s="57"/>
      <c r="O21" s="58"/>
      <c r="P21" s="61" t="e">
        <f t="shared" si="44"/>
        <v>#DIV/0!</v>
      </c>
      <c r="Q21" s="57"/>
      <c r="R21" s="58"/>
      <c r="S21" s="61" t="e">
        <f t="shared" si="45"/>
        <v>#DIV/0!</v>
      </c>
      <c r="T21" s="57"/>
      <c r="U21" s="58"/>
      <c r="V21" s="61" t="e">
        <f t="shared" si="46"/>
        <v>#DIV/0!</v>
      </c>
      <c r="W21" s="57"/>
      <c r="X21" s="58"/>
      <c r="Y21" s="61" t="e">
        <f t="shared" si="47"/>
        <v>#DIV/0!</v>
      </c>
      <c r="Z21" s="57"/>
      <c r="AA21" s="58"/>
      <c r="AB21" s="61" t="e">
        <f t="shared" si="48"/>
        <v>#DIV/0!</v>
      </c>
      <c r="AC21" s="57"/>
      <c r="AD21" s="58"/>
      <c r="AE21" s="61" t="e">
        <f t="shared" si="49"/>
        <v>#DIV/0!</v>
      </c>
      <c r="AF21" s="57"/>
      <c r="AG21" s="58"/>
      <c r="AH21" s="61" t="e">
        <f t="shared" si="50"/>
        <v>#DIV/0!</v>
      </c>
      <c r="AI21" s="57"/>
      <c r="AJ21" s="58"/>
      <c r="AK21" s="61" t="e">
        <f t="shared" si="51"/>
        <v>#DIV/0!</v>
      </c>
      <c r="AL21" s="57"/>
      <c r="AM21" s="58"/>
      <c r="AN21" s="61" t="e">
        <f t="shared" si="52"/>
        <v>#DIV/0!</v>
      </c>
      <c r="AO21" s="57">
        <v>140</v>
      </c>
      <c r="AP21" s="58"/>
      <c r="AQ21" s="61">
        <f t="shared" si="53"/>
        <v>0</v>
      </c>
      <c r="AR21" s="57"/>
      <c r="AS21" s="58"/>
      <c r="AT21" s="61" t="e">
        <f t="shared" si="54"/>
        <v>#DIV/0!</v>
      </c>
      <c r="AU21" s="57">
        <v>140</v>
      </c>
      <c r="AV21" s="58"/>
      <c r="AW21" s="61">
        <f t="shared" si="55"/>
        <v>0</v>
      </c>
      <c r="AX21" s="57"/>
      <c r="AY21" s="58"/>
      <c r="AZ21" s="61" t="e">
        <f t="shared" si="56"/>
        <v>#DIV/0!</v>
      </c>
      <c r="BA21" s="57"/>
      <c r="BB21" s="58"/>
      <c r="BC21" s="61" t="e">
        <f t="shared" si="57"/>
        <v>#DIV/0!</v>
      </c>
      <c r="BD21" s="57"/>
      <c r="BE21" s="58"/>
      <c r="BF21" s="61" t="e">
        <f t="shared" si="58"/>
        <v>#DIV/0!</v>
      </c>
      <c r="BG21" s="57"/>
      <c r="BH21" s="58"/>
      <c r="BI21" s="61" t="e">
        <f t="shared" si="59"/>
        <v>#DIV/0!</v>
      </c>
      <c r="BJ21" s="57"/>
      <c r="BK21" s="58"/>
      <c r="BL21" s="77" t="e">
        <f t="shared" si="60"/>
        <v>#DIV/0!</v>
      </c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</row>
    <row r="22" spans="1:189" s="3" customFormat="1" ht="71.25" customHeight="1" x14ac:dyDescent="0.2">
      <c r="A22" s="23" t="s">
        <v>64</v>
      </c>
      <c r="B22" s="93">
        <v>850</v>
      </c>
      <c r="C22" s="24" t="s">
        <v>16</v>
      </c>
      <c r="D22" s="24" t="s">
        <v>13</v>
      </c>
      <c r="E22" s="25" t="s">
        <v>54</v>
      </c>
      <c r="F22" s="24" t="s">
        <v>22</v>
      </c>
      <c r="G22" s="26" t="s">
        <v>12</v>
      </c>
      <c r="H22" s="50">
        <f t="shared" si="62"/>
        <v>2205</v>
      </c>
      <c r="I22" s="51">
        <f t="shared" si="63"/>
        <v>2190</v>
      </c>
      <c r="J22" s="29">
        <f t="shared" si="42"/>
        <v>99.319727891156461</v>
      </c>
      <c r="K22" s="57">
        <v>195</v>
      </c>
      <c r="L22" s="58">
        <v>180</v>
      </c>
      <c r="M22" s="61">
        <f t="shared" si="43"/>
        <v>92.307692307692307</v>
      </c>
      <c r="N22" s="46">
        <v>255</v>
      </c>
      <c r="O22" s="48">
        <v>255</v>
      </c>
      <c r="P22" s="61">
        <f t="shared" si="44"/>
        <v>100</v>
      </c>
      <c r="Q22" s="46">
        <v>120</v>
      </c>
      <c r="R22" s="48">
        <v>120</v>
      </c>
      <c r="S22" s="61">
        <f t="shared" si="45"/>
        <v>100</v>
      </c>
      <c r="T22" s="57">
        <v>105</v>
      </c>
      <c r="U22" s="60">
        <v>105</v>
      </c>
      <c r="V22" s="61">
        <f t="shared" si="46"/>
        <v>100</v>
      </c>
      <c r="W22" s="57">
        <v>165</v>
      </c>
      <c r="X22" s="60">
        <v>165</v>
      </c>
      <c r="Y22" s="61">
        <f t="shared" si="47"/>
        <v>100</v>
      </c>
      <c r="Z22" s="57">
        <v>135</v>
      </c>
      <c r="AA22" s="60">
        <v>135</v>
      </c>
      <c r="AB22" s="61">
        <f t="shared" si="48"/>
        <v>100</v>
      </c>
      <c r="AC22" s="57">
        <v>15</v>
      </c>
      <c r="AD22" s="60">
        <v>15</v>
      </c>
      <c r="AE22" s="61">
        <f t="shared" si="49"/>
        <v>100</v>
      </c>
      <c r="AF22" s="57">
        <v>75</v>
      </c>
      <c r="AG22" s="60">
        <v>75</v>
      </c>
      <c r="AH22" s="61">
        <f t="shared" si="50"/>
        <v>100</v>
      </c>
      <c r="AI22" s="57">
        <v>30</v>
      </c>
      <c r="AJ22" s="60">
        <v>30</v>
      </c>
      <c r="AK22" s="61">
        <f t="shared" si="51"/>
        <v>100</v>
      </c>
      <c r="AL22" s="57">
        <v>90</v>
      </c>
      <c r="AM22" s="60">
        <v>90</v>
      </c>
      <c r="AN22" s="61">
        <f t="shared" si="52"/>
        <v>100</v>
      </c>
      <c r="AO22" s="57">
        <v>180</v>
      </c>
      <c r="AP22" s="60">
        <v>180</v>
      </c>
      <c r="AQ22" s="61">
        <f t="shared" si="53"/>
        <v>100</v>
      </c>
      <c r="AR22" s="57">
        <v>90</v>
      </c>
      <c r="AS22" s="60">
        <v>90</v>
      </c>
      <c r="AT22" s="61">
        <f t="shared" si="54"/>
        <v>100</v>
      </c>
      <c r="AU22" s="46">
        <v>180</v>
      </c>
      <c r="AV22" s="48">
        <v>180</v>
      </c>
      <c r="AW22" s="61">
        <f t="shared" si="55"/>
        <v>100</v>
      </c>
      <c r="AX22" s="46">
        <v>90</v>
      </c>
      <c r="AY22" s="48">
        <v>90</v>
      </c>
      <c r="AZ22" s="61">
        <f t="shared" si="56"/>
        <v>100</v>
      </c>
      <c r="BA22" s="57">
        <v>225</v>
      </c>
      <c r="BB22" s="60">
        <v>225</v>
      </c>
      <c r="BC22" s="61">
        <f t="shared" si="57"/>
        <v>100</v>
      </c>
      <c r="BD22" s="57">
        <v>165</v>
      </c>
      <c r="BE22" s="60">
        <v>165</v>
      </c>
      <c r="BF22" s="56">
        <f t="shared" si="58"/>
        <v>100</v>
      </c>
      <c r="BG22" s="47">
        <v>45</v>
      </c>
      <c r="BH22" s="48">
        <v>45</v>
      </c>
      <c r="BI22" s="61">
        <f t="shared" si="59"/>
        <v>100</v>
      </c>
      <c r="BJ22" s="57">
        <v>45</v>
      </c>
      <c r="BK22" s="60">
        <v>45</v>
      </c>
      <c r="BL22" s="56">
        <f t="shared" si="60"/>
        <v>100</v>
      </c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</row>
    <row r="23" spans="1:189" s="3" customFormat="1" ht="57.75" customHeight="1" x14ac:dyDescent="0.2">
      <c r="A23" s="90" t="s">
        <v>71</v>
      </c>
      <c r="B23" s="96">
        <v>850</v>
      </c>
      <c r="C23" s="120" t="s">
        <v>69</v>
      </c>
      <c r="D23" s="24" t="s">
        <v>17</v>
      </c>
      <c r="E23" s="25" t="s">
        <v>70</v>
      </c>
      <c r="F23" s="72" t="s">
        <v>22</v>
      </c>
      <c r="G23" s="74" t="s">
        <v>12</v>
      </c>
      <c r="H23" s="50">
        <f t="shared" si="62"/>
        <v>496.1</v>
      </c>
      <c r="I23" s="51">
        <f t="shared" si="63"/>
        <v>360</v>
      </c>
      <c r="J23" s="29">
        <f t="shared" si="42"/>
        <v>72.566014916347513</v>
      </c>
      <c r="K23" s="75"/>
      <c r="L23" s="76"/>
      <c r="M23" s="61" t="e">
        <f t="shared" si="43"/>
        <v>#DIV/0!</v>
      </c>
      <c r="N23" s="75"/>
      <c r="O23" s="76"/>
      <c r="P23" s="61" t="e">
        <f t="shared" si="44"/>
        <v>#DIV/0!</v>
      </c>
      <c r="Q23" s="75"/>
      <c r="R23" s="76"/>
      <c r="S23" s="61" t="e">
        <f t="shared" si="45"/>
        <v>#DIV/0!</v>
      </c>
      <c r="T23" s="75"/>
      <c r="U23" s="76"/>
      <c r="V23" s="61" t="e">
        <f t="shared" si="46"/>
        <v>#DIV/0!</v>
      </c>
      <c r="W23" s="75"/>
      <c r="X23" s="76"/>
      <c r="Y23" s="61" t="e">
        <f t="shared" si="47"/>
        <v>#DIV/0!</v>
      </c>
      <c r="Z23" s="75"/>
      <c r="AA23" s="76"/>
      <c r="AB23" s="61" t="e">
        <f t="shared" si="48"/>
        <v>#DIV/0!</v>
      </c>
      <c r="AC23" s="116">
        <v>496.1</v>
      </c>
      <c r="AD23" s="117">
        <v>360</v>
      </c>
      <c r="AE23" s="61">
        <f t="shared" si="49"/>
        <v>72.566014916347513</v>
      </c>
      <c r="AF23" s="75"/>
      <c r="AG23" s="76"/>
      <c r="AH23" s="61" t="e">
        <f t="shared" si="50"/>
        <v>#DIV/0!</v>
      </c>
      <c r="AI23" s="75"/>
      <c r="AJ23" s="76"/>
      <c r="AK23" s="61" t="e">
        <f t="shared" si="51"/>
        <v>#DIV/0!</v>
      </c>
      <c r="AL23" s="75"/>
      <c r="AM23" s="76"/>
      <c r="AN23" s="61" t="e">
        <f t="shared" si="52"/>
        <v>#DIV/0!</v>
      </c>
      <c r="AO23" s="75"/>
      <c r="AP23" s="76"/>
      <c r="AQ23" s="61" t="e">
        <f t="shared" si="53"/>
        <v>#DIV/0!</v>
      </c>
      <c r="AR23" s="75"/>
      <c r="AS23" s="76"/>
      <c r="AT23" s="61" t="e">
        <f t="shared" si="54"/>
        <v>#DIV/0!</v>
      </c>
      <c r="AU23" s="75"/>
      <c r="AV23" s="76"/>
      <c r="AW23" s="61" t="e">
        <f t="shared" si="55"/>
        <v>#DIV/0!</v>
      </c>
      <c r="AX23" s="75"/>
      <c r="AY23" s="76"/>
      <c r="AZ23" s="61" t="e">
        <f t="shared" si="56"/>
        <v>#DIV/0!</v>
      </c>
      <c r="BA23" s="75"/>
      <c r="BB23" s="76"/>
      <c r="BC23" s="61" t="e">
        <f t="shared" si="57"/>
        <v>#DIV/0!</v>
      </c>
      <c r="BD23" s="75"/>
      <c r="BE23" s="76"/>
      <c r="BF23" s="61" t="e">
        <f t="shared" si="58"/>
        <v>#DIV/0!</v>
      </c>
      <c r="BG23" s="55"/>
      <c r="BH23" s="76"/>
      <c r="BI23" s="61" t="e">
        <f t="shared" si="59"/>
        <v>#DIV/0!</v>
      </c>
      <c r="BJ23" s="116"/>
      <c r="BK23" s="117"/>
      <c r="BL23" s="77" t="e">
        <f t="shared" si="60"/>
        <v>#DIV/0!</v>
      </c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</row>
    <row r="24" spans="1:189" s="3" customFormat="1" ht="57.75" customHeight="1" x14ac:dyDescent="0.2">
      <c r="A24" s="90" t="s">
        <v>77</v>
      </c>
      <c r="B24" s="96">
        <v>850</v>
      </c>
      <c r="C24" s="120" t="s">
        <v>17</v>
      </c>
      <c r="D24" s="120" t="s">
        <v>75</v>
      </c>
      <c r="E24" s="25" t="s">
        <v>76</v>
      </c>
      <c r="F24" s="72" t="s">
        <v>22</v>
      </c>
      <c r="G24" s="74" t="s">
        <v>12</v>
      </c>
      <c r="H24" s="50">
        <f t="shared" si="62"/>
        <v>89.800000000000011</v>
      </c>
      <c r="I24" s="51">
        <f t="shared" si="63"/>
        <v>0</v>
      </c>
      <c r="J24" s="29">
        <f t="shared" si="42"/>
        <v>0</v>
      </c>
      <c r="K24" s="75"/>
      <c r="L24" s="76"/>
      <c r="M24" s="61" t="e">
        <f t="shared" si="43"/>
        <v>#DIV/0!</v>
      </c>
      <c r="N24" s="75"/>
      <c r="O24" s="76"/>
      <c r="P24" s="61" t="e">
        <f t="shared" si="44"/>
        <v>#DIV/0!</v>
      </c>
      <c r="Q24" s="75"/>
      <c r="R24" s="76"/>
      <c r="S24" s="61" t="e">
        <f t="shared" si="45"/>
        <v>#DIV/0!</v>
      </c>
      <c r="T24" s="75"/>
      <c r="U24" s="76"/>
      <c r="V24" s="61" t="e">
        <f t="shared" si="46"/>
        <v>#DIV/0!</v>
      </c>
      <c r="W24" s="75"/>
      <c r="X24" s="76"/>
      <c r="Y24" s="61" t="e">
        <f t="shared" si="47"/>
        <v>#DIV/0!</v>
      </c>
      <c r="Z24" s="116">
        <v>12.1</v>
      </c>
      <c r="AA24" s="76"/>
      <c r="AB24" s="61">
        <f t="shared" si="48"/>
        <v>0</v>
      </c>
      <c r="AC24" s="116"/>
      <c r="AD24" s="117"/>
      <c r="AE24" s="61" t="e">
        <f t="shared" si="49"/>
        <v>#DIV/0!</v>
      </c>
      <c r="AF24" s="116">
        <v>11.9</v>
      </c>
      <c r="AG24" s="117"/>
      <c r="AH24" s="61">
        <f t="shared" si="50"/>
        <v>0</v>
      </c>
      <c r="AI24" s="116"/>
      <c r="AJ24" s="117"/>
      <c r="AK24" s="61" t="e">
        <f t="shared" si="51"/>
        <v>#DIV/0!</v>
      </c>
      <c r="AL24" s="116">
        <v>5.5</v>
      </c>
      <c r="AM24" s="117"/>
      <c r="AN24" s="61">
        <f t="shared" si="52"/>
        <v>0</v>
      </c>
      <c r="AO24" s="116">
        <v>6.5</v>
      </c>
      <c r="AP24" s="117"/>
      <c r="AQ24" s="61">
        <f t="shared" si="53"/>
        <v>0</v>
      </c>
      <c r="AR24" s="116"/>
      <c r="AS24" s="117"/>
      <c r="AT24" s="61" t="e">
        <f t="shared" si="54"/>
        <v>#DIV/0!</v>
      </c>
      <c r="AU24" s="116">
        <v>21.1</v>
      </c>
      <c r="AV24" s="117"/>
      <c r="AW24" s="61">
        <f t="shared" si="55"/>
        <v>0</v>
      </c>
      <c r="AX24" s="75"/>
      <c r="AY24" s="76"/>
      <c r="AZ24" s="61" t="e">
        <f t="shared" si="56"/>
        <v>#DIV/0!</v>
      </c>
      <c r="BA24" s="75"/>
      <c r="BB24" s="76"/>
      <c r="BC24" s="61" t="e">
        <f t="shared" si="57"/>
        <v>#DIV/0!</v>
      </c>
      <c r="BD24" s="75"/>
      <c r="BE24" s="76"/>
      <c r="BF24" s="61" t="e">
        <f t="shared" si="58"/>
        <v>#DIV/0!</v>
      </c>
      <c r="BG24" s="57">
        <v>32.700000000000003</v>
      </c>
      <c r="BH24" s="117"/>
      <c r="BI24" s="61">
        <f t="shared" si="59"/>
        <v>0</v>
      </c>
      <c r="BJ24" s="75"/>
      <c r="BK24" s="76"/>
      <c r="BL24" s="77" t="e">
        <f t="shared" si="60"/>
        <v>#DIV/0!</v>
      </c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</row>
    <row r="25" spans="1:189" s="3" customFormat="1" ht="36" customHeight="1" thickBot="1" x14ac:dyDescent="0.25">
      <c r="A25" s="90" t="s">
        <v>66</v>
      </c>
      <c r="B25" s="96">
        <v>850</v>
      </c>
      <c r="C25" s="24" t="s">
        <v>16</v>
      </c>
      <c r="D25" s="24" t="s">
        <v>13</v>
      </c>
      <c r="E25" s="25" t="s">
        <v>65</v>
      </c>
      <c r="F25" s="72" t="s">
        <v>22</v>
      </c>
      <c r="G25" s="74" t="s">
        <v>12</v>
      </c>
      <c r="H25" s="50">
        <f t="shared" ref="H25" si="64">K25+N25+Q25+T25+W25+Z25+AC25+AF25+AI25+AL25+AO25+AR25+AU25+AX25+BA25+BD25+BG25+BJ25</f>
        <v>349.1</v>
      </c>
      <c r="I25" s="51">
        <f t="shared" ref="I25" si="65">L25+O25+R25+U25+X25+AA25+AD25+AG25+AJ25+AM25+AP25+AS25+AV25+AY25+BB25+BE25+BH25+BK25</f>
        <v>0</v>
      </c>
      <c r="J25" s="29">
        <f t="shared" ref="J25" si="66">I25/H25*100</f>
        <v>0</v>
      </c>
      <c r="K25" s="75"/>
      <c r="L25" s="76"/>
      <c r="M25" s="61" t="e">
        <f t="shared" ref="M25" si="67">L25/K25*100</f>
        <v>#DIV/0!</v>
      </c>
      <c r="N25" s="75"/>
      <c r="O25" s="76"/>
      <c r="P25" s="61" t="e">
        <f t="shared" ref="P25" si="68">O25/N25*100</f>
        <v>#DIV/0!</v>
      </c>
      <c r="Q25" s="75"/>
      <c r="R25" s="76"/>
      <c r="S25" s="61" t="e">
        <f t="shared" ref="S25" si="69">R25/Q25*100</f>
        <v>#DIV/0!</v>
      </c>
      <c r="T25" s="75"/>
      <c r="U25" s="76"/>
      <c r="V25" s="61" t="e">
        <f t="shared" ref="V25" si="70">U25/T25*100</f>
        <v>#DIV/0!</v>
      </c>
      <c r="W25" s="75"/>
      <c r="X25" s="76"/>
      <c r="Y25" s="61" t="e">
        <f t="shared" ref="Y25" si="71">X25/W25*100</f>
        <v>#DIV/0!</v>
      </c>
      <c r="Z25" s="75"/>
      <c r="AA25" s="76"/>
      <c r="AB25" s="61" t="e">
        <f t="shared" ref="AB25" si="72">AA25/Z25*100</f>
        <v>#DIV/0!</v>
      </c>
      <c r="AC25" s="75"/>
      <c r="AD25" s="76"/>
      <c r="AE25" s="61" t="e">
        <f t="shared" ref="AE25" si="73">AD25/AC25*100</f>
        <v>#DIV/0!</v>
      </c>
      <c r="AF25" s="75"/>
      <c r="AG25" s="76"/>
      <c r="AH25" s="61" t="e">
        <f t="shared" ref="AH25" si="74">AG25/AF25*100</f>
        <v>#DIV/0!</v>
      </c>
      <c r="AI25" s="75"/>
      <c r="AJ25" s="76"/>
      <c r="AK25" s="61" t="e">
        <f t="shared" ref="AK25" si="75">AJ25/AI25*100</f>
        <v>#DIV/0!</v>
      </c>
      <c r="AL25" s="75"/>
      <c r="AM25" s="76"/>
      <c r="AN25" s="61" t="e">
        <f t="shared" ref="AN25" si="76">AM25/AL25*100</f>
        <v>#DIV/0!</v>
      </c>
      <c r="AO25" s="75"/>
      <c r="AP25" s="76"/>
      <c r="AQ25" s="61" t="e">
        <f t="shared" ref="AQ25" si="77">AP25/AO25*100</f>
        <v>#DIV/0!</v>
      </c>
      <c r="AR25" s="75"/>
      <c r="AS25" s="76"/>
      <c r="AT25" s="61" t="e">
        <f t="shared" ref="AT25" si="78">AS25/AR25*100</f>
        <v>#DIV/0!</v>
      </c>
      <c r="AU25" s="75"/>
      <c r="AV25" s="76"/>
      <c r="AW25" s="61" t="e">
        <f t="shared" ref="AW25" si="79">AV25/AU25*100</f>
        <v>#DIV/0!</v>
      </c>
      <c r="AX25" s="75"/>
      <c r="AY25" s="76"/>
      <c r="AZ25" s="61" t="e">
        <f t="shared" ref="AZ25" si="80">AY25/AX25*100</f>
        <v>#DIV/0!</v>
      </c>
      <c r="BA25" s="75"/>
      <c r="BB25" s="76"/>
      <c r="BC25" s="61" t="e">
        <f t="shared" ref="BC25" si="81">BB25/BA25*100</f>
        <v>#DIV/0!</v>
      </c>
      <c r="BD25" s="75"/>
      <c r="BE25" s="76"/>
      <c r="BF25" s="61" t="e">
        <f t="shared" ref="BF25" si="82">BE25/BD25*100</f>
        <v>#DIV/0!</v>
      </c>
      <c r="BG25" s="55"/>
      <c r="BH25" s="76"/>
      <c r="BI25" s="61" t="e">
        <f t="shared" ref="BI25" si="83">BH25/BG25*100</f>
        <v>#DIV/0!</v>
      </c>
      <c r="BJ25" s="116">
        <v>349.1</v>
      </c>
      <c r="BK25" s="117"/>
      <c r="BL25" s="77">
        <f t="shared" ref="BL25" si="84">BK25/BJ25*100</f>
        <v>0</v>
      </c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</row>
    <row r="26" spans="1:189" s="3" customFormat="1" ht="28.5" customHeight="1" thickBot="1" x14ac:dyDescent="0.25">
      <c r="A26" s="78" t="s">
        <v>23</v>
      </c>
      <c r="B26" s="95"/>
      <c r="C26" s="63"/>
      <c r="D26" s="63"/>
      <c r="E26" s="64"/>
      <c r="F26" s="63"/>
      <c r="G26" s="65"/>
      <c r="H26" s="79">
        <f>SUM(H18:H25)</f>
        <v>20867.599999999999</v>
      </c>
      <c r="I26" s="79">
        <f>SUM(I18:I25)</f>
        <v>14000.699999999999</v>
      </c>
      <c r="J26" s="80">
        <f t="shared" si="42"/>
        <v>67.093005424677486</v>
      </c>
      <c r="K26" s="79">
        <f>SUM(K18:K25)</f>
        <v>843</v>
      </c>
      <c r="L26" s="79">
        <f>SUM(L18:L25)</f>
        <v>557.70000000000005</v>
      </c>
      <c r="M26" s="81">
        <f t="shared" si="43"/>
        <v>66.156583629893234</v>
      </c>
      <c r="N26" s="79">
        <f>SUM(N18:N25)</f>
        <v>591</v>
      </c>
      <c r="O26" s="79">
        <f>SUM(O18:O25)</f>
        <v>511.4</v>
      </c>
      <c r="P26" s="81">
        <f t="shared" si="44"/>
        <v>86.531302876480538</v>
      </c>
      <c r="Q26" s="79">
        <f>SUM(Q18:Q25)</f>
        <v>577.5</v>
      </c>
      <c r="R26" s="79">
        <f>SUM(R18:R25)</f>
        <v>477.5</v>
      </c>
      <c r="S26" s="81">
        <f t="shared" si="45"/>
        <v>82.683982683982677</v>
      </c>
      <c r="T26" s="79">
        <f>SUM(T18:T25)</f>
        <v>468</v>
      </c>
      <c r="U26" s="79">
        <f>SUM(U18:U25)</f>
        <v>437.3</v>
      </c>
      <c r="V26" s="81">
        <f t="shared" si="46"/>
        <v>93.440170940170944</v>
      </c>
      <c r="W26" s="79">
        <f>SUM(W18:W25)</f>
        <v>562.79999999999995</v>
      </c>
      <c r="X26" s="79">
        <f>SUM(X18:X25)</f>
        <v>494.3</v>
      </c>
      <c r="Y26" s="81">
        <f t="shared" si="47"/>
        <v>87.828713574982245</v>
      </c>
      <c r="Z26" s="79">
        <f>SUM(Z18:Z25)</f>
        <v>558</v>
      </c>
      <c r="AA26" s="79">
        <f>SUM(AA18:AA25)</f>
        <v>497.7</v>
      </c>
      <c r="AB26" s="81">
        <f t="shared" si="48"/>
        <v>89.193548387096783</v>
      </c>
      <c r="AC26" s="79">
        <f>SUM(AC18:AC25)</f>
        <v>917</v>
      </c>
      <c r="AD26" s="79">
        <f>SUM(AD18:AD25)</f>
        <v>591.20000000000005</v>
      </c>
      <c r="AE26" s="81">
        <f t="shared" si="49"/>
        <v>64.471101417666304</v>
      </c>
      <c r="AF26" s="79">
        <f>SUM(AF18:AF25)</f>
        <v>411.7</v>
      </c>
      <c r="AG26" s="79">
        <f>SUM(AG18:AG25)</f>
        <v>312.39999999999998</v>
      </c>
      <c r="AH26" s="81">
        <f t="shared" si="50"/>
        <v>75.880495506436716</v>
      </c>
      <c r="AI26" s="79">
        <f>SUM(AI18:AI25)</f>
        <v>243.4</v>
      </c>
      <c r="AJ26" s="79">
        <f>SUM(AJ18:AJ25)</f>
        <v>205.4</v>
      </c>
      <c r="AK26" s="81">
        <f t="shared" si="51"/>
        <v>84.387838948233366</v>
      </c>
      <c r="AL26" s="79">
        <f>SUM(AL18:AL25)</f>
        <v>381.2</v>
      </c>
      <c r="AM26" s="79">
        <f>SUM(AM18:AM25)</f>
        <v>334.4</v>
      </c>
      <c r="AN26" s="81">
        <f t="shared" si="52"/>
        <v>87.722980062959081</v>
      </c>
      <c r="AO26" s="79">
        <f>SUM(AO18:AO25)</f>
        <v>706.8</v>
      </c>
      <c r="AP26" s="79">
        <f>SUM(AP18:AP25)</f>
        <v>536.1</v>
      </c>
      <c r="AQ26" s="81">
        <f t="shared" si="53"/>
        <v>75.84889643463498</v>
      </c>
      <c r="AR26" s="79">
        <f>SUM(AR18:AR25)</f>
        <v>519.5</v>
      </c>
      <c r="AS26" s="79">
        <f>SUM(AS18:AS25)</f>
        <v>436.5</v>
      </c>
      <c r="AT26" s="81">
        <f t="shared" si="54"/>
        <v>84.02309913378248</v>
      </c>
      <c r="AU26" s="79">
        <f>SUM(AU18:AU25)</f>
        <v>969.5</v>
      </c>
      <c r="AV26" s="79">
        <f>SUM(AV18:AV25)</f>
        <v>565.5</v>
      </c>
      <c r="AW26" s="81">
        <f t="shared" si="55"/>
        <v>58.329035585353274</v>
      </c>
      <c r="AX26" s="79">
        <f>SUM(AX18:AX25)</f>
        <v>509.8</v>
      </c>
      <c r="AY26" s="79">
        <f>SUM(AY18:AY25)</f>
        <v>394.3</v>
      </c>
      <c r="AZ26" s="81">
        <f t="shared" si="56"/>
        <v>77.344056492742254</v>
      </c>
      <c r="BA26" s="79">
        <f>SUM(BA18:BA25)</f>
        <v>546.70000000000005</v>
      </c>
      <c r="BB26" s="79">
        <f>SUM(BB18:BB25)</f>
        <v>510.4</v>
      </c>
      <c r="BC26" s="81">
        <f t="shared" si="57"/>
        <v>93.360160965794762</v>
      </c>
      <c r="BD26" s="79">
        <f>SUM(BD18:BD25)</f>
        <v>740.7</v>
      </c>
      <c r="BE26" s="79">
        <f>SUM(BE18:BE25)</f>
        <v>669.7</v>
      </c>
      <c r="BF26" s="81">
        <f t="shared" si="58"/>
        <v>90.414472796003778</v>
      </c>
      <c r="BG26" s="79">
        <f>SUM(BG18:BG25)</f>
        <v>317.2</v>
      </c>
      <c r="BH26" s="79">
        <f>SUM(BH18:BH25)</f>
        <v>255.4</v>
      </c>
      <c r="BI26" s="82">
        <f t="shared" si="59"/>
        <v>80.51702395964692</v>
      </c>
      <c r="BJ26" s="79">
        <f>SUM(BJ18:BJ25)</f>
        <v>11003.800000000001</v>
      </c>
      <c r="BK26" s="79">
        <f>SUM(BK18:BK25)</f>
        <v>6213.5</v>
      </c>
      <c r="BL26" s="81">
        <f t="shared" si="60"/>
        <v>56.466856903978623</v>
      </c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</row>
    <row r="27" spans="1:189" s="3" customFormat="1" ht="31.5" customHeight="1" thickBot="1" x14ac:dyDescent="0.25">
      <c r="A27" s="83" t="s">
        <v>24</v>
      </c>
      <c r="B27" s="92"/>
      <c r="C27" s="11"/>
      <c r="D27" s="11"/>
      <c r="E27" s="12"/>
      <c r="F27" s="11"/>
      <c r="G27" s="13"/>
      <c r="H27" s="66">
        <f>H6+H12+H17+H26</f>
        <v>163065.00000000003</v>
      </c>
      <c r="I27" s="66">
        <f>I6+I12+I17+I26</f>
        <v>119011.69999999997</v>
      </c>
      <c r="J27" s="67">
        <f t="shared" si="42"/>
        <v>72.984208751111495</v>
      </c>
      <c r="K27" s="66">
        <f>K6+K12+K17+K26</f>
        <v>6179</v>
      </c>
      <c r="L27" s="66">
        <f>L6+L12+L17+L26</f>
        <v>4667.2</v>
      </c>
      <c r="M27" s="68">
        <f t="shared" si="43"/>
        <v>75.533257808706907</v>
      </c>
      <c r="N27" s="66">
        <f>N6+N12+N17+N26</f>
        <v>5223</v>
      </c>
      <c r="O27" s="66">
        <f>O6+O12+O17+O26</f>
        <v>4111.5</v>
      </c>
      <c r="P27" s="67">
        <f t="shared" si="44"/>
        <v>78.719126938541066</v>
      </c>
      <c r="Q27" s="66">
        <f>Q6+Q12+Q17+Q26</f>
        <v>3537.1000000000004</v>
      </c>
      <c r="R27" s="66">
        <f>R6+R12+R17+R26</f>
        <v>2893</v>
      </c>
      <c r="S27" s="67">
        <f t="shared" si="45"/>
        <v>81.79016708603092</v>
      </c>
      <c r="T27" s="66">
        <f>T6+T12+T17+T26</f>
        <v>3986</v>
      </c>
      <c r="U27" s="66">
        <f>U6+U12+U17+U26</f>
        <v>3059.5</v>
      </c>
      <c r="V27" s="67">
        <f t="shared" si="46"/>
        <v>76.756146512794786</v>
      </c>
      <c r="W27" s="66">
        <f>W6+W12+W17+W26</f>
        <v>4892.2</v>
      </c>
      <c r="X27" s="66">
        <f>X6+X12+X17+X26</f>
        <v>3726.5</v>
      </c>
      <c r="Y27" s="67">
        <f t="shared" si="47"/>
        <v>76.17227423245167</v>
      </c>
      <c r="Z27" s="66">
        <f>Z6+Z12+Z17+Z26</f>
        <v>5922.2000000000007</v>
      </c>
      <c r="AA27" s="66">
        <f>AA6+AA12+AA17+AA26</f>
        <v>4505.5</v>
      </c>
      <c r="AB27" s="67">
        <f t="shared" si="48"/>
        <v>76.078146634696552</v>
      </c>
      <c r="AC27" s="66">
        <f>AC6+AC12+AC17+AC26</f>
        <v>3957.4</v>
      </c>
      <c r="AD27" s="66">
        <f>AD6+AD12+AD17+AD26</f>
        <v>2993.2</v>
      </c>
      <c r="AE27" s="67">
        <f t="shared" si="49"/>
        <v>75.635518269570923</v>
      </c>
      <c r="AF27" s="66">
        <f>AF6+AF12+AF17+AF26</f>
        <v>3490.8999999999996</v>
      </c>
      <c r="AG27" s="66">
        <f>AG6+AG12+AG17+AG26</f>
        <v>2653.7000000000003</v>
      </c>
      <c r="AH27" s="67">
        <f t="shared" si="50"/>
        <v>76.01764587928615</v>
      </c>
      <c r="AI27" s="66">
        <f>AI6+AI12+AI17+AI26</f>
        <v>3783.5</v>
      </c>
      <c r="AJ27" s="66">
        <f>AJ6+AJ12+AJ17+AJ26</f>
        <v>2906</v>
      </c>
      <c r="AK27" s="67">
        <f t="shared" si="51"/>
        <v>76.807189110611858</v>
      </c>
      <c r="AL27" s="66">
        <f>AL6+AL12+AL17+AL26</f>
        <v>5048.2999999999993</v>
      </c>
      <c r="AM27" s="66">
        <f>AM6+AM12+AM17+AM26</f>
        <v>3860.1000000000004</v>
      </c>
      <c r="AN27" s="67">
        <f t="shared" si="52"/>
        <v>76.463363904680804</v>
      </c>
      <c r="AO27" s="66">
        <f>AO6+AO12+AO17+AO26</f>
        <v>6215.8000000000011</v>
      </c>
      <c r="AP27" s="66">
        <f>AP6+AP12+AP17+AP26</f>
        <v>4873</v>
      </c>
      <c r="AQ27" s="67">
        <f t="shared" si="53"/>
        <v>78.396988320087502</v>
      </c>
      <c r="AR27" s="66">
        <f>AR6+AR12+AR17+AR26</f>
        <v>7158.7999999999993</v>
      </c>
      <c r="AS27" s="66">
        <f>AS6+AS12+AS17+AS26</f>
        <v>5612.9</v>
      </c>
      <c r="AT27" s="67">
        <f t="shared" si="54"/>
        <v>78.405598703693357</v>
      </c>
      <c r="AU27" s="66">
        <f>AU6+AU12+AU17+AU26</f>
        <v>4311.3999999999996</v>
      </c>
      <c r="AV27" s="66">
        <f>AV6+AV12+AV17+AV26</f>
        <v>3390.3999999999996</v>
      </c>
      <c r="AW27" s="67">
        <f t="shared" si="55"/>
        <v>78.638029410400335</v>
      </c>
      <c r="AX27" s="66">
        <f>AX6+AX12+AX17+AX26</f>
        <v>3632.2</v>
      </c>
      <c r="AY27" s="66">
        <f>AY6+AY12+AY17+AY26</f>
        <v>2720.8</v>
      </c>
      <c r="AZ27" s="67">
        <f t="shared" si="56"/>
        <v>74.907769395958383</v>
      </c>
      <c r="BA27" s="66">
        <f>BA6+BA12+BA17+BA26</f>
        <v>3982.1000000000004</v>
      </c>
      <c r="BB27" s="66">
        <f>BB6+BB12+BB17+BB26</f>
        <v>3078.7</v>
      </c>
      <c r="BC27" s="67">
        <f t="shared" si="57"/>
        <v>77.313477813214121</v>
      </c>
      <c r="BD27" s="66">
        <f>BD6+BD12+BD17+BD26</f>
        <v>5242.2</v>
      </c>
      <c r="BE27" s="66">
        <f>BE6+BE12+BE17+BE26</f>
        <v>4146.6000000000004</v>
      </c>
      <c r="BF27" s="67">
        <f t="shared" si="58"/>
        <v>79.100377704017404</v>
      </c>
      <c r="BG27" s="66">
        <f>BG6+BG12+BG17+BG26</f>
        <v>4916.6000000000004</v>
      </c>
      <c r="BH27" s="66">
        <f>BH6+BH12+BH17+BH26</f>
        <v>3420.4</v>
      </c>
      <c r="BI27" s="84">
        <f t="shared" si="59"/>
        <v>69.568400927470194</v>
      </c>
      <c r="BJ27" s="66">
        <f>BJ6+BJ12+BJ17+BJ26</f>
        <v>81586.3</v>
      </c>
      <c r="BK27" s="66">
        <f>BK6+BK12+BK17+BK26</f>
        <v>56392.700000000004</v>
      </c>
      <c r="BL27" s="67">
        <f t="shared" si="60"/>
        <v>69.120305737605463</v>
      </c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</row>
  </sheetData>
  <autoFilter ref="A3:GG27"/>
  <mergeCells count="83">
    <mergeCell ref="BK4:BK5"/>
    <mergeCell ref="BL4:BL5"/>
    <mergeCell ref="BE4:BE5"/>
    <mergeCell ref="BF4:BF5"/>
    <mergeCell ref="BG4:BG5"/>
    <mergeCell ref="BH4:BH5"/>
    <mergeCell ref="BI4:BI5"/>
    <mergeCell ref="BJ4:BJ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AR4:AR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F4:AF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BD3:BF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BG3:BI3"/>
    <mergeCell ref="BJ3:BL3"/>
    <mergeCell ref="I3:I5"/>
    <mergeCell ref="J3:J5"/>
    <mergeCell ref="K3:M3"/>
    <mergeCell ref="N3:P3"/>
    <mergeCell ref="Q3:S3"/>
    <mergeCell ref="T3:V3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pageMargins left="0" right="0" top="0" bottom="0" header="0" footer="0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 план</vt:lpstr>
      <vt:lpstr>'2023 план'!Заголовки_для_печати</vt:lpstr>
      <vt:lpstr>'2023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Вервейко Ирина Николаевна</dc:creator>
  <cp:lastModifiedBy>Рабочий</cp:lastModifiedBy>
  <dcterms:created xsi:type="dcterms:W3CDTF">2022-05-20T13:40:12Z</dcterms:created>
  <dcterms:modified xsi:type="dcterms:W3CDTF">2023-10-03T12:43:30Z</dcterms:modified>
</cp:coreProperties>
</file>