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2 план" sheetId="1" r:id="rId1"/>
  </sheets>
  <definedNames>
    <definedName name="_xlnm._FilterDatabase" localSheetId="0" hidden="1">'2022 план'!$A$3:$GG$36</definedName>
    <definedName name="APPT" localSheetId="0">'2022 план'!#REF!</definedName>
    <definedName name="FIO" localSheetId="0">'2022 план'!#REF!</definedName>
    <definedName name="SIGN" localSheetId="0">'2022 план'!#REF!</definedName>
    <definedName name="Z_45637F28_F07F_4C27_ABC7_92DA9C9322DC_.wvu.PrintTitles" localSheetId="0" hidden="1">'2022 план'!$3:$5</definedName>
    <definedName name="Z_45637F28_F07F_4C27_ABC7_92DA9C9322DC_.wvu.Rows" localSheetId="0" hidden="1">'2022 план'!#REF!,'2022 план'!#REF!</definedName>
    <definedName name="_xlnm.Print_Titles" localSheetId="0">'2022 план'!$A:$G,'2022 план'!$3:$5</definedName>
    <definedName name="_xlnm.Print_Area" localSheetId="0">'2022 план'!$A$2:$BL$36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31" i="1" l="1"/>
  <c r="BI31" i="1"/>
  <c r="BF31" i="1"/>
  <c r="BC31" i="1"/>
  <c r="AZ31" i="1"/>
  <c r="AW31" i="1"/>
  <c r="AT31" i="1"/>
  <c r="AQ31" i="1"/>
  <c r="AN31" i="1"/>
  <c r="AK31" i="1"/>
  <c r="AH31" i="1"/>
  <c r="AE31" i="1"/>
  <c r="AB31" i="1"/>
  <c r="Y31" i="1"/>
  <c r="V31" i="1"/>
  <c r="S31" i="1"/>
  <c r="P31" i="1"/>
  <c r="M31" i="1"/>
  <c r="I31" i="1"/>
  <c r="H31" i="1"/>
  <c r="K18" i="1"/>
  <c r="L18" i="1"/>
  <c r="N18" i="1"/>
  <c r="O18" i="1"/>
  <c r="Q18" i="1"/>
  <c r="R18" i="1"/>
  <c r="T18" i="1"/>
  <c r="U18" i="1"/>
  <c r="W18" i="1"/>
  <c r="X18" i="1"/>
  <c r="Z18" i="1"/>
  <c r="AA18" i="1"/>
  <c r="K35" i="1"/>
  <c r="BL33" i="1"/>
  <c r="BI33" i="1"/>
  <c r="BF33" i="1"/>
  <c r="BC33" i="1"/>
  <c r="AZ33" i="1"/>
  <c r="AW33" i="1"/>
  <c r="AT33" i="1"/>
  <c r="AQ33" i="1"/>
  <c r="AN33" i="1"/>
  <c r="AK33" i="1"/>
  <c r="AH33" i="1"/>
  <c r="AE33" i="1"/>
  <c r="AB33" i="1"/>
  <c r="Y33" i="1"/>
  <c r="V33" i="1"/>
  <c r="S33" i="1"/>
  <c r="P33" i="1"/>
  <c r="M33" i="1"/>
  <c r="I33" i="1"/>
  <c r="H33" i="1"/>
  <c r="J31" i="1" l="1"/>
  <c r="J33" i="1"/>
  <c r="BJ25" i="1"/>
  <c r="BH25" i="1"/>
  <c r="BG25" i="1"/>
  <c r="BE25" i="1"/>
  <c r="BD25" i="1"/>
  <c r="BB25" i="1"/>
  <c r="BA25" i="1"/>
  <c r="AY25" i="1"/>
  <c r="AX25" i="1"/>
  <c r="AV25" i="1"/>
  <c r="AU25" i="1"/>
  <c r="AS25" i="1"/>
  <c r="AR25" i="1"/>
  <c r="AP25" i="1"/>
  <c r="AO25" i="1"/>
  <c r="AM25" i="1"/>
  <c r="AL25" i="1"/>
  <c r="AJ25" i="1"/>
  <c r="AI25" i="1"/>
  <c r="AF25" i="1"/>
  <c r="AC25" i="1"/>
  <c r="AA25" i="1"/>
  <c r="Z25" i="1"/>
  <c r="X25" i="1"/>
  <c r="W25" i="1"/>
  <c r="U25" i="1"/>
  <c r="T25" i="1"/>
  <c r="R25" i="1"/>
  <c r="Q25" i="1"/>
  <c r="O25" i="1"/>
  <c r="N25" i="1"/>
  <c r="K25" i="1"/>
  <c r="BL13" i="1"/>
  <c r="BI13" i="1"/>
  <c r="BF13" i="1"/>
  <c r="BC13" i="1"/>
  <c r="AZ13" i="1"/>
  <c r="AW13" i="1"/>
  <c r="AT13" i="1"/>
  <c r="AQ13" i="1"/>
  <c r="AN13" i="1"/>
  <c r="AK13" i="1"/>
  <c r="AH13" i="1"/>
  <c r="AE13" i="1"/>
  <c r="AB13" i="1"/>
  <c r="Y13" i="1"/>
  <c r="V13" i="1"/>
  <c r="S13" i="1"/>
  <c r="P13" i="1"/>
  <c r="M13" i="1"/>
  <c r="I13" i="1"/>
  <c r="H13" i="1"/>
  <c r="BL23" i="1"/>
  <c r="BI23" i="1"/>
  <c r="BF23" i="1"/>
  <c r="BC23" i="1"/>
  <c r="AZ23" i="1"/>
  <c r="AW23" i="1"/>
  <c r="AT23" i="1"/>
  <c r="AQ23" i="1"/>
  <c r="AN23" i="1"/>
  <c r="AK23" i="1"/>
  <c r="AH23" i="1"/>
  <c r="AE23" i="1"/>
  <c r="AB23" i="1"/>
  <c r="Y23" i="1"/>
  <c r="V23" i="1"/>
  <c r="S23" i="1"/>
  <c r="P23" i="1"/>
  <c r="M23" i="1"/>
  <c r="I23" i="1"/>
  <c r="H23" i="1"/>
  <c r="I21" i="1"/>
  <c r="H21" i="1"/>
  <c r="I20" i="1"/>
  <c r="H20" i="1"/>
  <c r="I19" i="1"/>
  <c r="J19" i="1" s="1"/>
  <c r="H19" i="1"/>
  <c r="BK18" i="1"/>
  <c r="BJ18" i="1"/>
  <c r="BH18" i="1"/>
  <c r="BI18" i="1" s="1"/>
  <c r="BG18" i="1"/>
  <c r="BE18" i="1"/>
  <c r="BD18" i="1"/>
  <c r="BB18" i="1"/>
  <c r="BA18" i="1"/>
  <c r="BC18" i="1" s="1"/>
  <c r="AY18" i="1"/>
  <c r="AX18" i="1"/>
  <c r="AV18" i="1"/>
  <c r="AW18" i="1" s="1"/>
  <c r="AU18" i="1"/>
  <c r="AP18" i="1"/>
  <c r="AO18" i="1"/>
  <c r="AM18" i="1"/>
  <c r="AL18" i="1"/>
  <c r="AJ18" i="1"/>
  <c r="AI18" i="1"/>
  <c r="AK18" i="1" s="1"/>
  <c r="AG18" i="1"/>
  <c r="AG25" i="1" s="1"/>
  <c r="AF18" i="1"/>
  <c r="AD18" i="1"/>
  <c r="AE18" i="1" s="1"/>
  <c r="AC18" i="1"/>
  <c r="L25" i="1"/>
  <c r="M19" i="1"/>
  <c r="BL21" i="1"/>
  <c r="BL20" i="1"/>
  <c r="BL19" i="1"/>
  <c r="BI21" i="1"/>
  <c r="BI20" i="1"/>
  <c r="BI19" i="1"/>
  <c r="BF21" i="1"/>
  <c r="BF20" i="1"/>
  <c r="BF19" i="1"/>
  <c r="BC21" i="1"/>
  <c r="BC20" i="1"/>
  <c r="BC19" i="1"/>
  <c r="AZ21" i="1"/>
  <c r="AZ20" i="1"/>
  <c r="AZ19" i="1"/>
  <c r="AW21" i="1"/>
  <c r="AW20" i="1"/>
  <c r="AW19" i="1"/>
  <c r="AT21" i="1"/>
  <c r="AT20" i="1"/>
  <c r="AT19" i="1"/>
  <c r="AQ21" i="1"/>
  <c r="AQ20" i="1"/>
  <c r="AQ19" i="1"/>
  <c r="AN21" i="1"/>
  <c r="AN20" i="1"/>
  <c r="AN19" i="1"/>
  <c r="AK21" i="1"/>
  <c r="AK20" i="1"/>
  <c r="AK19" i="1"/>
  <c r="AH21" i="1"/>
  <c r="AH20" i="1"/>
  <c r="AH19" i="1"/>
  <c r="AE21" i="1"/>
  <c r="AE20" i="1"/>
  <c r="AE19" i="1"/>
  <c r="AB21" i="1"/>
  <c r="AB20" i="1"/>
  <c r="AB19" i="1"/>
  <c r="Y21" i="1"/>
  <c r="Y20" i="1"/>
  <c r="Y19" i="1"/>
  <c r="Y18" i="1" s="1"/>
  <c r="V21" i="1"/>
  <c r="V20" i="1"/>
  <c r="V19" i="1"/>
  <c r="S21" i="1"/>
  <c r="S20" i="1"/>
  <c r="S19" i="1"/>
  <c r="P21" i="1"/>
  <c r="P20" i="1"/>
  <c r="P19" i="1"/>
  <c r="P18" i="1" s="1"/>
  <c r="M21" i="1"/>
  <c r="M20" i="1"/>
  <c r="M18" i="1" s="1"/>
  <c r="BL18" i="1"/>
  <c r="BF18" i="1"/>
  <c r="AZ18" i="1"/>
  <c r="AT18" i="1"/>
  <c r="AQ18" i="1"/>
  <c r="AN18" i="1"/>
  <c r="AB18" i="1"/>
  <c r="BL29" i="1"/>
  <c r="BI29" i="1"/>
  <c r="BF29" i="1"/>
  <c r="BC29" i="1"/>
  <c r="AZ29" i="1"/>
  <c r="AW29" i="1"/>
  <c r="AT29" i="1"/>
  <c r="AQ29" i="1"/>
  <c r="AN29" i="1"/>
  <c r="AK29" i="1"/>
  <c r="AH29" i="1"/>
  <c r="AE29" i="1"/>
  <c r="AB29" i="1"/>
  <c r="Y29" i="1"/>
  <c r="V29" i="1"/>
  <c r="S29" i="1"/>
  <c r="P29" i="1"/>
  <c r="M29" i="1"/>
  <c r="I29" i="1"/>
  <c r="H29" i="1"/>
  <c r="S18" i="1" l="1"/>
  <c r="H18" i="1"/>
  <c r="V18" i="1"/>
  <c r="J21" i="1"/>
  <c r="AD25" i="1"/>
  <c r="J20" i="1"/>
  <c r="J18" i="1" s="1"/>
  <c r="I18" i="1"/>
  <c r="J13" i="1"/>
  <c r="J23" i="1"/>
  <c r="AH18" i="1"/>
  <c r="J29" i="1"/>
  <c r="BK12" i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BK35" i="1"/>
  <c r="BJ35" i="1"/>
  <c r="BH35" i="1"/>
  <c r="BG35" i="1"/>
  <c r="BE35" i="1"/>
  <c r="BD35" i="1"/>
  <c r="BB35" i="1"/>
  <c r="BA35" i="1"/>
  <c r="AY35" i="1"/>
  <c r="AX35" i="1"/>
  <c r="AV35" i="1"/>
  <c r="AU35" i="1"/>
  <c r="AS35" i="1"/>
  <c r="AR35" i="1"/>
  <c r="AP35" i="1"/>
  <c r="AO35" i="1"/>
  <c r="AM35" i="1"/>
  <c r="AL35" i="1"/>
  <c r="AJ35" i="1"/>
  <c r="AI35" i="1"/>
  <c r="AG35" i="1"/>
  <c r="AF35" i="1"/>
  <c r="AD35" i="1"/>
  <c r="AC35" i="1"/>
  <c r="AA35" i="1"/>
  <c r="Z35" i="1"/>
  <c r="X35" i="1"/>
  <c r="W35" i="1"/>
  <c r="U35" i="1"/>
  <c r="T35" i="1"/>
  <c r="R35" i="1"/>
  <c r="Q35" i="1"/>
  <c r="O35" i="1"/>
  <c r="N35" i="1"/>
  <c r="L35" i="1"/>
  <c r="BL34" i="1"/>
  <c r="BI34" i="1"/>
  <c r="BF34" i="1"/>
  <c r="BC34" i="1"/>
  <c r="AZ34" i="1"/>
  <c r="AW34" i="1"/>
  <c r="AT34" i="1"/>
  <c r="AQ34" i="1"/>
  <c r="AN34" i="1"/>
  <c r="AK34" i="1"/>
  <c r="AH34" i="1"/>
  <c r="AE34" i="1"/>
  <c r="AB34" i="1"/>
  <c r="Y34" i="1"/>
  <c r="V34" i="1"/>
  <c r="S34" i="1"/>
  <c r="P34" i="1"/>
  <c r="M34" i="1"/>
  <c r="I34" i="1"/>
  <c r="H34" i="1"/>
  <c r="I32" i="1"/>
  <c r="H32" i="1"/>
  <c r="I27" i="1"/>
  <c r="J27" i="1" s="1"/>
  <c r="I28" i="1"/>
  <c r="I30" i="1"/>
  <c r="H27" i="1"/>
  <c r="H28" i="1"/>
  <c r="H30" i="1"/>
  <c r="M30" i="1"/>
  <c r="M32" i="1"/>
  <c r="P30" i="1"/>
  <c r="P32" i="1"/>
  <c r="S30" i="1"/>
  <c r="S32" i="1"/>
  <c r="V28" i="1"/>
  <c r="V30" i="1"/>
  <c r="V32" i="1"/>
  <c r="Y28" i="1"/>
  <c r="Y30" i="1"/>
  <c r="Y32" i="1"/>
  <c r="AB28" i="1"/>
  <c r="AB30" i="1"/>
  <c r="AB32" i="1"/>
  <c r="AE28" i="1"/>
  <c r="AE30" i="1"/>
  <c r="AE32" i="1"/>
  <c r="AH28" i="1"/>
  <c r="AH30" i="1"/>
  <c r="AH32" i="1"/>
  <c r="AK28" i="1"/>
  <c r="AK30" i="1"/>
  <c r="AK32" i="1"/>
  <c r="AN28" i="1"/>
  <c r="AN30" i="1"/>
  <c r="AN32" i="1"/>
  <c r="AQ28" i="1"/>
  <c r="AQ30" i="1"/>
  <c r="AQ32" i="1"/>
  <c r="AT28" i="1"/>
  <c r="AT30" i="1"/>
  <c r="AT32" i="1"/>
  <c r="AW28" i="1"/>
  <c r="AW30" i="1"/>
  <c r="AW32" i="1"/>
  <c r="AZ28" i="1"/>
  <c r="AZ30" i="1"/>
  <c r="AZ32" i="1"/>
  <c r="BC28" i="1"/>
  <c r="BC30" i="1"/>
  <c r="BC32" i="1"/>
  <c r="BI32" i="1"/>
  <c r="BF28" i="1"/>
  <c r="BF30" i="1"/>
  <c r="BF32" i="1"/>
  <c r="BI28" i="1"/>
  <c r="BI30" i="1"/>
  <c r="BL28" i="1"/>
  <c r="BL30" i="1"/>
  <c r="S28" i="1"/>
  <c r="P28" i="1"/>
  <c r="M28" i="1"/>
  <c r="BL27" i="1"/>
  <c r="BI27" i="1"/>
  <c r="BF27" i="1"/>
  <c r="BC27" i="1"/>
  <c r="AZ27" i="1"/>
  <c r="AW27" i="1"/>
  <c r="AT27" i="1"/>
  <c r="AQ27" i="1"/>
  <c r="AN27" i="1"/>
  <c r="AK27" i="1"/>
  <c r="AH27" i="1"/>
  <c r="AE27" i="1"/>
  <c r="AB27" i="1"/>
  <c r="Y27" i="1"/>
  <c r="V27" i="1"/>
  <c r="S27" i="1"/>
  <c r="P27" i="1"/>
  <c r="M27" i="1"/>
  <c r="I26" i="1"/>
  <c r="H26" i="1"/>
  <c r="BL26" i="1"/>
  <c r="BF26" i="1"/>
  <c r="BC26" i="1"/>
  <c r="AZ26" i="1"/>
  <c r="AW26" i="1"/>
  <c r="AT26" i="1"/>
  <c r="AQ26" i="1"/>
  <c r="AN26" i="1"/>
  <c r="AK26" i="1"/>
  <c r="AH26" i="1"/>
  <c r="AE26" i="1"/>
  <c r="AB26" i="1"/>
  <c r="Y26" i="1"/>
  <c r="V26" i="1"/>
  <c r="S26" i="1"/>
  <c r="P26" i="1"/>
  <c r="M26" i="1"/>
  <c r="BI26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I10" i="1"/>
  <c r="H10" i="1"/>
  <c r="I24" i="1"/>
  <c r="H24" i="1"/>
  <c r="AK22" i="1"/>
  <c r="AH22" i="1"/>
  <c r="AE22" i="1"/>
  <c r="AB22" i="1"/>
  <c r="Y22" i="1"/>
  <c r="V22" i="1"/>
  <c r="S22" i="1"/>
  <c r="P22" i="1"/>
  <c r="I22" i="1"/>
  <c r="H22" i="1"/>
  <c r="BL17" i="1"/>
  <c r="BL22" i="1"/>
  <c r="BI17" i="1"/>
  <c r="BI22" i="1"/>
  <c r="BF17" i="1"/>
  <c r="BF22" i="1"/>
  <c r="BC17" i="1"/>
  <c r="BC22" i="1"/>
  <c r="AZ22" i="1"/>
  <c r="AZ17" i="1"/>
  <c r="AW17" i="1"/>
  <c r="AW22" i="1"/>
  <c r="AT17" i="1"/>
  <c r="AT22" i="1"/>
  <c r="AQ17" i="1"/>
  <c r="AQ22" i="1"/>
  <c r="AN22" i="1"/>
  <c r="AN17" i="1"/>
  <c r="AK17" i="1"/>
  <c r="AH17" i="1"/>
  <c r="AE17" i="1"/>
  <c r="AB17" i="1"/>
  <c r="Y17" i="1"/>
  <c r="V17" i="1"/>
  <c r="S17" i="1"/>
  <c r="M17" i="1"/>
  <c r="I17" i="1"/>
  <c r="H17" i="1"/>
  <c r="BH15" i="1"/>
  <c r="BG15" i="1"/>
  <c r="BK15" i="1"/>
  <c r="BK25" i="1" s="1"/>
  <c r="BJ15" i="1"/>
  <c r="BE15" i="1"/>
  <c r="BD15" i="1"/>
  <c r="BB15" i="1"/>
  <c r="BA15" i="1"/>
  <c r="AY15" i="1"/>
  <c r="AX15" i="1"/>
  <c r="AV15" i="1"/>
  <c r="AU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BL16" i="1"/>
  <c r="BI16" i="1"/>
  <c r="BF16" i="1"/>
  <c r="BC16" i="1"/>
  <c r="AZ16" i="1"/>
  <c r="AW16" i="1"/>
  <c r="AT16" i="1"/>
  <c r="AQ16" i="1"/>
  <c r="AN16" i="1"/>
  <c r="AK16" i="1"/>
  <c r="AH16" i="1"/>
  <c r="AE16" i="1"/>
  <c r="AB16" i="1"/>
  <c r="Y16" i="1"/>
  <c r="V16" i="1"/>
  <c r="S16" i="1"/>
  <c r="P16" i="1"/>
  <c r="M16" i="1"/>
  <c r="I35" i="1" l="1"/>
  <c r="H35" i="1"/>
  <c r="J35" i="1" s="1"/>
  <c r="J30" i="1"/>
  <c r="J34" i="1"/>
  <c r="J28" i="1"/>
  <c r="J10" i="1"/>
  <c r="J26" i="1"/>
  <c r="BC15" i="1"/>
  <c r="Y15" i="1"/>
  <c r="I15" i="1"/>
  <c r="I25" i="1" s="1"/>
  <c r="H15" i="1"/>
  <c r="I16" i="1"/>
  <c r="H16" i="1"/>
  <c r="AQ14" i="1"/>
  <c r="AK14" i="1"/>
  <c r="V14" i="1"/>
  <c r="I14" i="1"/>
  <c r="H14" i="1"/>
  <c r="H8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I9" i="1"/>
  <c r="H9" i="1"/>
  <c r="I11" i="1"/>
  <c r="H11" i="1"/>
  <c r="H25" i="1" l="1"/>
  <c r="H12" i="1"/>
  <c r="I12" i="1"/>
  <c r="I8" i="1"/>
  <c r="I7" i="1"/>
  <c r="H7" i="1"/>
  <c r="BK6" i="1"/>
  <c r="BK36" i="1" s="1"/>
  <c r="BJ6" i="1"/>
  <c r="BJ36" i="1" s="1"/>
  <c r="BH6" i="1"/>
  <c r="BH36" i="1" s="1"/>
  <c r="BG6" i="1"/>
  <c r="BG36" i="1" s="1"/>
  <c r="BE6" i="1"/>
  <c r="BE36" i="1" s="1"/>
  <c r="BD6" i="1"/>
  <c r="BD36" i="1" s="1"/>
  <c r="BB6" i="1"/>
  <c r="BB36" i="1" s="1"/>
  <c r="BA6" i="1"/>
  <c r="BA36" i="1" s="1"/>
  <c r="AY6" i="1"/>
  <c r="AY36" i="1" s="1"/>
  <c r="AX6" i="1"/>
  <c r="AX36" i="1" s="1"/>
  <c r="AV6" i="1"/>
  <c r="AV36" i="1" s="1"/>
  <c r="AU6" i="1"/>
  <c r="AU36" i="1" s="1"/>
  <c r="AS6" i="1"/>
  <c r="AS36" i="1" s="1"/>
  <c r="AR6" i="1"/>
  <c r="AR36" i="1" s="1"/>
  <c r="AP6" i="1"/>
  <c r="AP36" i="1" s="1"/>
  <c r="AO6" i="1"/>
  <c r="AO36" i="1" s="1"/>
  <c r="AM6" i="1"/>
  <c r="AM36" i="1" s="1"/>
  <c r="AL6" i="1"/>
  <c r="AL36" i="1" s="1"/>
  <c r="AJ6" i="1"/>
  <c r="AJ36" i="1" s="1"/>
  <c r="AI6" i="1"/>
  <c r="AI36" i="1" s="1"/>
  <c r="AG6" i="1"/>
  <c r="AG36" i="1" s="1"/>
  <c r="AF6" i="1"/>
  <c r="AF36" i="1" s="1"/>
  <c r="AD6" i="1"/>
  <c r="AD36" i="1" s="1"/>
  <c r="AC6" i="1"/>
  <c r="AC36" i="1" s="1"/>
  <c r="BL8" i="1"/>
  <c r="BL7" i="1"/>
  <c r="BI8" i="1"/>
  <c r="BI7" i="1"/>
  <c r="BF8" i="1"/>
  <c r="BF7" i="1"/>
  <c r="BC8" i="1"/>
  <c r="BC7" i="1"/>
  <c r="AZ8" i="1"/>
  <c r="AZ7" i="1"/>
  <c r="AW8" i="1"/>
  <c r="AW7" i="1"/>
  <c r="AT8" i="1"/>
  <c r="AT7" i="1"/>
  <c r="AQ8" i="1"/>
  <c r="AQ7" i="1"/>
  <c r="AN8" i="1"/>
  <c r="AN7" i="1"/>
  <c r="AK8" i="1"/>
  <c r="AK7" i="1"/>
  <c r="AH8" i="1"/>
  <c r="AH7" i="1"/>
  <c r="AE8" i="1"/>
  <c r="AE7" i="1"/>
  <c r="AB8" i="1"/>
  <c r="AB7" i="1"/>
  <c r="Y8" i="1"/>
  <c r="Y7" i="1"/>
  <c r="V8" i="1"/>
  <c r="V7" i="1"/>
  <c r="S8" i="1"/>
  <c r="S7" i="1"/>
  <c r="P8" i="1"/>
  <c r="P7" i="1"/>
  <c r="M8" i="1"/>
  <c r="M7" i="1"/>
  <c r="AA6" i="1"/>
  <c r="AA36" i="1" s="1"/>
  <c r="Z6" i="1"/>
  <c r="Z36" i="1" s="1"/>
  <c r="X6" i="1"/>
  <c r="X36" i="1" s="1"/>
  <c r="W6" i="1"/>
  <c r="W36" i="1" s="1"/>
  <c r="U6" i="1"/>
  <c r="U36" i="1" s="1"/>
  <c r="T6" i="1"/>
  <c r="T36" i="1" s="1"/>
  <c r="R6" i="1"/>
  <c r="R36" i="1" s="1"/>
  <c r="Q6" i="1"/>
  <c r="Q36" i="1" s="1"/>
  <c r="O6" i="1"/>
  <c r="O36" i="1" s="1"/>
  <c r="N6" i="1"/>
  <c r="N36" i="1" s="1"/>
  <c r="L6" i="1"/>
  <c r="L36" i="1" s="1"/>
  <c r="K6" i="1"/>
  <c r="K36" i="1" s="1"/>
  <c r="BL6" i="1" l="1"/>
  <c r="BC6" i="1"/>
  <c r="J8" i="1"/>
  <c r="AW6" i="1"/>
  <c r="J7" i="1"/>
  <c r="I6" i="1"/>
  <c r="I36" i="1" s="1"/>
  <c r="H6" i="1"/>
  <c r="H36" i="1" s="1"/>
  <c r="BL32" i="1"/>
  <c r="M22" i="1"/>
  <c r="P17" i="1"/>
  <c r="BL14" i="1"/>
  <c r="BI14" i="1"/>
  <c r="BF14" i="1"/>
  <c r="BC14" i="1"/>
  <c r="AZ14" i="1"/>
  <c r="AW14" i="1"/>
  <c r="AT14" i="1"/>
  <c r="AN14" i="1"/>
  <c r="AH14" i="1"/>
  <c r="AE14" i="1"/>
  <c r="AB14" i="1"/>
  <c r="Y14" i="1"/>
  <c r="S14" i="1"/>
  <c r="P14" i="1"/>
  <c r="M14" i="1"/>
  <c r="Y11" i="1"/>
  <c r="P11" i="1"/>
  <c r="BL9" i="1"/>
  <c r="BI9" i="1"/>
  <c r="BF9" i="1"/>
  <c r="BC9" i="1"/>
  <c r="AZ9" i="1"/>
  <c r="AW9" i="1"/>
  <c r="AT9" i="1"/>
  <c r="AQ9" i="1"/>
  <c r="AN9" i="1"/>
  <c r="AK9" i="1"/>
  <c r="AH9" i="1"/>
  <c r="AE9" i="1"/>
  <c r="AB9" i="1"/>
  <c r="Y9" i="1"/>
  <c r="V9" i="1"/>
  <c r="S9" i="1"/>
  <c r="P9" i="1"/>
  <c r="M9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AH15" i="1" l="1"/>
  <c r="AZ15" i="1"/>
  <c r="AQ15" i="1"/>
  <c r="AB15" i="1"/>
  <c r="BI35" i="1"/>
  <c r="AK35" i="1"/>
  <c r="S24" i="1"/>
  <c r="Y24" i="1"/>
  <c r="P24" i="1"/>
  <c r="AB24" i="1"/>
  <c r="AH24" i="1"/>
  <c r="BF15" i="1"/>
  <c r="V15" i="1"/>
  <c r="AT15" i="1"/>
  <c r="BL15" i="1"/>
  <c r="P35" i="1"/>
  <c r="V35" i="1"/>
  <c r="P15" i="1"/>
  <c r="J16" i="1"/>
  <c r="AW24" i="1"/>
  <c r="S15" i="1"/>
  <c r="AN15" i="1"/>
  <c r="BI24" i="1"/>
  <c r="AK24" i="1"/>
  <c r="M35" i="1"/>
  <c r="J6" i="1"/>
  <c r="M24" i="1"/>
  <c r="AZ24" i="1"/>
  <c r="BF24" i="1"/>
  <c r="Y35" i="1"/>
  <c r="AZ35" i="1"/>
  <c r="BL35" i="1"/>
  <c r="J9" i="1"/>
  <c r="J32" i="1"/>
  <c r="AH35" i="1"/>
  <c r="AN35" i="1"/>
  <c r="AT35" i="1"/>
  <c r="AQ35" i="1"/>
  <c r="J11" i="1"/>
  <c r="J14" i="1"/>
  <c r="AE24" i="1"/>
  <c r="AN24" i="1"/>
  <c r="AT24" i="1"/>
  <c r="BF35" i="1"/>
  <c r="AQ24" i="1"/>
  <c r="AB35" i="1"/>
  <c r="BC24" i="1"/>
  <c r="BL24" i="1"/>
  <c r="AW35" i="1"/>
  <c r="S35" i="1"/>
  <c r="AE35" i="1"/>
  <c r="BC35" i="1"/>
  <c r="V24" i="1"/>
  <c r="J24" i="1"/>
  <c r="J22" i="1"/>
  <c r="AK15" i="1"/>
  <c r="AW15" i="1"/>
  <c r="BI15" i="1"/>
  <c r="J17" i="1"/>
  <c r="AH25" i="1" l="1"/>
  <c r="BF12" i="1"/>
  <c r="AE15" i="1"/>
  <c r="AQ12" i="1"/>
  <c r="AB12" i="1"/>
  <c r="AE12" i="1"/>
  <c r="BC12" i="1"/>
  <c r="Y12" i="1"/>
  <c r="AK12" i="1"/>
  <c r="AZ12" i="1"/>
  <c r="BL12" i="1"/>
  <c r="AH12" i="1"/>
  <c r="AW12" i="1"/>
  <c r="AN12" i="1"/>
  <c r="S12" i="1"/>
  <c r="M12" i="1"/>
  <c r="V12" i="1"/>
  <c r="AT12" i="1"/>
  <c r="BI12" i="1"/>
  <c r="AZ25" i="1"/>
  <c r="J15" i="1"/>
  <c r="M15" i="1"/>
  <c r="P12" i="1"/>
  <c r="AE25" i="1" l="1"/>
  <c r="AH36" i="1"/>
  <c r="V25" i="1"/>
  <c r="AE36" i="1"/>
  <c r="AB36" i="1"/>
  <c r="BC25" i="1"/>
  <c r="BF36" i="1"/>
  <c r="BF25" i="1"/>
  <c r="S36" i="1"/>
  <c r="BL36" i="1"/>
  <c r="AT25" i="1"/>
  <c r="BC36" i="1"/>
  <c r="S25" i="1"/>
  <c r="AT36" i="1"/>
  <c r="AN25" i="1"/>
  <c r="P25" i="1"/>
  <c r="V36" i="1"/>
  <c r="AQ25" i="1"/>
  <c r="AN36" i="1"/>
  <c r="AQ36" i="1"/>
  <c r="BL25" i="1"/>
  <c r="BI36" i="1"/>
  <c r="M25" i="1"/>
  <c r="AB25" i="1"/>
  <c r="BI25" i="1"/>
  <c r="AK36" i="1"/>
  <c r="AK25" i="1"/>
  <c r="M36" i="1"/>
  <c r="AW25" i="1"/>
  <c r="AZ36" i="1"/>
  <c r="Y25" i="1"/>
  <c r="P36" i="1"/>
  <c r="AW36" i="1"/>
  <c r="Y36" i="1"/>
  <c r="J12" i="1" l="1"/>
  <c r="J25" i="1"/>
  <c r="J36" i="1" l="1"/>
</calcChain>
</file>

<file path=xl/sharedStrings.xml><?xml version="1.0" encoding="utf-8"?>
<sst xmlns="http://schemas.openxmlformats.org/spreadsheetml/2006/main" count="230" uniqueCount="89">
  <si>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</si>
  <si>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</si>
  <si>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</si>
  <si>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</si>
  <si>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</si>
  <si>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</si>
  <si>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</si>
  <si>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</si>
  <si>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</si>
  <si>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</si>
  <si>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</si>
  <si>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</si>
  <si>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</si>
  <si>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</si>
  <si>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</si>
  <si>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</si>
  <si>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</si>
  <si>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</si>
  <si>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-</t>
  </si>
  <si>
    <t>08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</si>
  <si>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</si>
  <si>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</si>
  <si>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</si>
  <si>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</si>
  <si>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</si>
  <si>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</si>
  <si>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</si>
  <si>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на 2022 год  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</si>
  <si>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</si>
  <si>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</si>
  <si>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</si>
  <si>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</si>
  <si>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</si>
  <si>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</si>
  <si>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</si>
  <si>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</si>
  <si>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</si>
  <si>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</si>
  <si>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</si>
  <si>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</si>
  <si>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</si>
  <si>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</si>
  <si>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</si>
  <si>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</si>
  <si>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</si>
  <si>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</si>
  <si>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</si>
  <si>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</si>
  <si>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>08 2 06 73870</t>
  </si>
  <si>
    <t xml:space="preserve">03 2 03 72140       </t>
  </si>
  <si>
    <t>05 2 03 72120</t>
  </si>
  <si>
    <t>05 4 05 L2990</t>
  </si>
  <si>
    <t>03 2 04 72130</t>
  </si>
  <si>
    <t>99 9 00 S0300</t>
  </si>
  <si>
    <t>09 2 04 71350</t>
  </si>
  <si>
    <t>Cубвенции бюджетам сельских поселений на обеспечение функций по содержанию скотомогильников (биотермических ям) на 2022 год</t>
  </si>
  <si>
    <t>Субвенции бюджету сельского поселения на возмещение расходов по гарантированному перечню услуг по погребению в рамках ст. 12 Федерального закона от 12.01.1996 № 8-ФЗ на 2022 год</t>
  </si>
  <si>
    <t>Субсидии бюджетам сельских поселений на реализацию мероприятий федеральной целевой программы «Увековечивание памяти погибших при защите Отечества на 2019-2024 годы» на 2022 год</t>
  </si>
  <si>
    <t>Субсидии бюджету городского поселения Прохоровского района на реализацию мероприятий по строительству, реконструкции, приобретению объектов недвижимого имущества и капитальному ремонту объектов социальной сферы местного значения на 2022 год</t>
  </si>
  <si>
    <t>Субвенции бюджетам городского и сельских поселений на осуществление полномочий по организации мероприятий при осуществлении деятельности по обращению с животными без владельцев на 2022 год</t>
  </si>
  <si>
    <t>Субсидии бюджетам городского и сельских поселений на реализацию проекта "Решаем вместе" в рамках инициативного бюджетирования на 2022 год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</si>
  <si>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</si>
  <si>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Субсидии бюджету городского поселения Прохоровского района на строительство (реконструкцию) автомобильных дорог местного значения на 2022 год</t>
  </si>
  <si>
    <t>Иные межбюджетные трансферты бюджетам сельских поселений на осуществление части полномочий муниципального района по дорожной деятельности в отношении автомобильных дорог общего местного значения на 2022 год</t>
  </si>
  <si>
    <t>03 2 02 80570</t>
  </si>
  <si>
    <t>03 2 02 80571</t>
  </si>
  <si>
    <t>Иные межбюджетные трансферты бюджету городского поселения Прохоровского района на осуществление дорожной деятельности в отношении автомобильных дорог местного значения на 2022 год</t>
  </si>
  <si>
    <t xml:space="preserve">Иные межбюджетные трансферты  бюджетам сельских поселений Прохоровского района на осуществление части полномочий муниципального района по градостроительной деятельности на 2022 год </t>
  </si>
  <si>
    <t xml:space="preserve">Иные межбюджетные трансферты бюджету городского и сельских поселений Прохоровского района на реализацию мероприятий по благоустройству дворовых и общественных территорий поселений на 2022 год </t>
  </si>
  <si>
    <t>11 2 01 71450</t>
  </si>
  <si>
    <t xml:space="preserve"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 на 2022 год
</t>
  </si>
  <si>
    <t>09 2 08 81440</t>
  </si>
  <si>
    <t>03 2 03 82140</t>
  </si>
  <si>
    <t xml:space="preserve">Иные межбюджетные трансферты бюджету городского поселения Прохоровского района на капитальный ремонт и ремонт автомобильных дорог общего пользования населенных пунктов на 2022 год </t>
  </si>
  <si>
    <t>08 3 03 80460</t>
  </si>
  <si>
    <t>99 9 00 80450</t>
  </si>
  <si>
    <t xml:space="preserve">Иные межбюджетные трансферты бюджетам сельских поселений Прохоровского района на оказание поддержки гражданам и их объединениям, участвующим в охране общественного порядка, создание условий для деятельности народных дружин на 2022 год </t>
  </si>
  <si>
    <t>12 1 01 71420</t>
  </si>
  <si>
    <t>Субсидии бюджетам сельских поселений Прохоровского района на реализацию проектов, реализуемых территориальным общественным самоуправлением в Прохоровском районе на 2022 год</t>
  </si>
  <si>
    <t xml:space="preserve">Субсидии бюджету сельского поселения Прохоровского района на реализацию мероприятий по созданию условий для повышения благоустройства сельских (городских) территорий Прохоровского района на 2022 год </t>
  </si>
  <si>
    <t>09 2 10 71320</t>
  </si>
  <si>
    <t xml:space="preserve">03 2 03 70550       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</si>
  <si>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октября 2022 года</t>
  </si>
  <si>
    <t>Исполнено по состоянию на 01.10.2022 г.</t>
  </si>
  <si>
    <t>% выполнения по состоянию на 01.10.2022 г</t>
  </si>
  <si>
    <t>12 1 01 81380</t>
  </si>
  <si>
    <t xml:space="preserve">Иные межбюджетные трансферты бюджетам сельских поселений Прохоровского района на реализацию мероприятий по культурно-спортивной эстафете между органами территориального общественного самоуправления на 2022 год  </t>
  </si>
  <si>
    <t>09 2 10 80450</t>
  </si>
  <si>
    <t xml:space="preserve">Иные межбюджетные трансферты бюджету сельского поселения Прохоровского района на реализацию мероприятий по созданию условий для повышения благоустройства сельских (городских) территорий Прохоровского района на 2022 год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</si>
</sst>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90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8" fillId="0" borderId="22" xfId="1" applyNumberFormat="1" applyFont="1" applyFill="1" applyBorder="1" applyAlignment="1">
      <alignment horizontal="left" vertical="top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left" vertical="top" wrapText="1"/>
    </xf>
    <xf numFmtId="164" fontId="10" fillId="0" borderId="9" xfId="1" applyNumberFormat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vertical="top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3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left" vertical="top" wrapText="1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top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16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left" vertical="top" wrapText="1"/>
    </xf>
    <xf numFmtId="164" fontId="11" fillId="0" borderId="27" xfId="1" applyNumberFormat="1" applyFont="1" applyFill="1" applyBorder="1" applyAlignment="1">
      <alignment horizontal="left" vertical="top" wrapText="1"/>
    </xf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7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7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6" xfId="1" applyNumberFormat="1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164" fontId="17" fillId="0" borderId="32" xfId="0" applyNumberFormat="1" applyFont="1" applyFill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8" xfId="1" applyNumberFormat="1" applyFont="1" applyFill="1" applyBorder="1" applyAlignment="1">
      <alignment horizontal="center" vertical="center" wrapText="1"/>
    </xf>
    <xf numFmtId="164" fontId="11" fillId="0" borderId="18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7" fillId="0" borderId="3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left" vertical="top" wrapText="1"/>
    </xf>
    <xf numFmtId="164" fontId="17" fillId="0" borderId="11" xfId="1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10" xfId="1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  <pageSetUpPr fitToPage="1"/>
  </sheetPr>
  <dimension ref="A1:GG36"/>
  <sheetViews>
    <sheetView showGridLines="0" tabSelected="1" zoomScale="99" zoomScaleNormal="99" zoomScaleSheetLayoutView="100" workbookViewId="0">
      <pane xSplit="8" ySplit="6" topLeftCell="I31" activePane="bottomRight" state="frozen"/>
      <selection activeCell="M96" sqref="M96"/>
      <selection pane="topRight" activeCell="M96" sqref="M96"/>
      <selection pane="bottomLeft" activeCell="M96" sqref="M96"/>
      <selection pane="bottomRight" activeCell="BK33" sqref="BK33"/>
    </sheetView>
  </sheetViews>
  <sheetFormatPr defaultRowHeight="12.75" customHeight="1" x14ac:dyDescent="0.2"/>
  <cols>
    <col min="1" max="1" width="43.140625" style="89" customWidth="1"/>
    <col min="2" max="2" width="8" style="90" customWidth="1"/>
    <col min="3" max="3" width="6.5703125" style="2" customWidth="1"/>
    <col min="4" max="4" width="6" style="2" customWidth="1"/>
    <col min="5" max="5" width="13.28515625" style="91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62" t="s">
        <v>82</v>
      </c>
      <c r="B1" s="163"/>
      <c r="C1" s="163"/>
      <c r="D1" s="163"/>
      <c r="E1" s="163"/>
      <c r="F1" s="163"/>
      <c r="G1" s="163"/>
      <c r="H1" s="163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64" t="s">
        <v>1</v>
      </c>
      <c r="B3" s="167" t="s">
        <v>2</v>
      </c>
      <c r="C3" s="167" t="s">
        <v>3</v>
      </c>
      <c r="D3" s="167" t="s">
        <v>4</v>
      </c>
      <c r="E3" s="167" t="s">
        <v>5</v>
      </c>
      <c r="F3" s="167" t="s">
        <v>6</v>
      </c>
      <c r="G3" s="170" t="s">
        <v>7</v>
      </c>
      <c r="H3" s="173" t="s">
        <v>8</v>
      </c>
      <c r="I3" s="179" t="s">
        <v>83</v>
      </c>
      <c r="J3" s="182" t="s">
        <v>84</v>
      </c>
      <c r="K3" s="176" t="s">
        <v>29</v>
      </c>
      <c r="L3" s="177"/>
      <c r="M3" s="178"/>
      <c r="N3" s="176" t="s">
        <v>30</v>
      </c>
      <c r="O3" s="177"/>
      <c r="P3" s="178"/>
      <c r="Q3" s="176" t="s">
        <v>31</v>
      </c>
      <c r="R3" s="177"/>
      <c r="S3" s="178"/>
      <c r="T3" s="176" t="s">
        <v>32</v>
      </c>
      <c r="U3" s="177"/>
      <c r="V3" s="178"/>
      <c r="W3" s="176" t="s">
        <v>39</v>
      </c>
      <c r="X3" s="177"/>
      <c r="Y3" s="178"/>
      <c r="Z3" s="176" t="s">
        <v>40</v>
      </c>
      <c r="AA3" s="177"/>
      <c r="AB3" s="178"/>
      <c r="AC3" s="176" t="s">
        <v>41</v>
      </c>
      <c r="AD3" s="177"/>
      <c r="AE3" s="178"/>
      <c r="AF3" s="176" t="s">
        <v>42</v>
      </c>
      <c r="AG3" s="177"/>
      <c r="AH3" s="178"/>
      <c r="AI3" s="176" t="s">
        <v>43</v>
      </c>
      <c r="AJ3" s="177"/>
      <c r="AK3" s="178"/>
      <c r="AL3" s="176" t="s">
        <v>44</v>
      </c>
      <c r="AM3" s="177"/>
      <c r="AN3" s="178"/>
      <c r="AO3" s="176" t="s">
        <v>45</v>
      </c>
      <c r="AP3" s="177"/>
      <c r="AQ3" s="178"/>
      <c r="AR3" s="176" t="s">
        <v>34</v>
      </c>
      <c r="AS3" s="177"/>
      <c r="AT3" s="178"/>
      <c r="AU3" s="176" t="s">
        <v>46</v>
      </c>
      <c r="AV3" s="177"/>
      <c r="AW3" s="178"/>
      <c r="AX3" s="176" t="s">
        <v>33</v>
      </c>
      <c r="AY3" s="177"/>
      <c r="AZ3" s="178"/>
      <c r="BA3" s="176" t="s">
        <v>35</v>
      </c>
      <c r="BB3" s="177"/>
      <c r="BC3" s="178"/>
      <c r="BD3" s="176" t="s">
        <v>36</v>
      </c>
      <c r="BE3" s="177"/>
      <c r="BF3" s="178"/>
      <c r="BG3" s="176" t="s">
        <v>37</v>
      </c>
      <c r="BH3" s="177"/>
      <c r="BI3" s="178"/>
      <c r="BJ3" s="176" t="s">
        <v>38</v>
      </c>
      <c r="BK3" s="177"/>
      <c r="BL3" s="178"/>
    </row>
    <row r="4" spans="1:189" ht="16.5" customHeight="1" x14ac:dyDescent="0.2">
      <c r="A4" s="165"/>
      <c r="B4" s="168"/>
      <c r="C4" s="168"/>
      <c r="D4" s="168"/>
      <c r="E4" s="168"/>
      <c r="F4" s="168"/>
      <c r="G4" s="171"/>
      <c r="H4" s="174"/>
      <c r="I4" s="180"/>
      <c r="J4" s="183"/>
      <c r="K4" s="185" t="s">
        <v>8</v>
      </c>
      <c r="L4" s="185" t="s">
        <v>83</v>
      </c>
      <c r="M4" s="159" t="s">
        <v>84</v>
      </c>
      <c r="N4" s="161" t="s">
        <v>8</v>
      </c>
      <c r="O4" s="185" t="s">
        <v>83</v>
      </c>
      <c r="P4" s="159" t="s">
        <v>84</v>
      </c>
      <c r="Q4" s="161" t="s">
        <v>8</v>
      </c>
      <c r="R4" s="185" t="s">
        <v>83</v>
      </c>
      <c r="S4" s="159" t="s">
        <v>84</v>
      </c>
      <c r="T4" s="161" t="s">
        <v>8</v>
      </c>
      <c r="U4" s="185" t="s">
        <v>83</v>
      </c>
      <c r="V4" s="159" t="s">
        <v>84</v>
      </c>
      <c r="W4" s="161" t="s">
        <v>8</v>
      </c>
      <c r="X4" s="185" t="s">
        <v>83</v>
      </c>
      <c r="Y4" s="159" t="s">
        <v>84</v>
      </c>
      <c r="Z4" s="161" t="s">
        <v>8</v>
      </c>
      <c r="AA4" s="185" t="s">
        <v>83</v>
      </c>
      <c r="AB4" s="159" t="s">
        <v>84</v>
      </c>
      <c r="AC4" s="161" t="s">
        <v>8</v>
      </c>
      <c r="AD4" s="185" t="s">
        <v>83</v>
      </c>
      <c r="AE4" s="159" t="s">
        <v>84</v>
      </c>
      <c r="AF4" s="186" t="s">
        <v>8</v>
      </c>
      <c r="AG4" s="185" t="s">
        <v>83</v>
      </c>
      <c r="AH4" s="159" t="s">
        <v>84</v>
      </c>
      <c r="AI4" s="186" t="s">
        <v>8</v>
      </c>
      <c r="AJ4" s="185" t="s">
        <v>83</v>
      </c>
      <c r="AK4" s="159" t="s">
        <v>84</v>
      </c>
      <c r="AL4" s="186" t="s">
        <v>8</v>
      </c>
      <c r="AM4" s="185" t="s">
        <v>83</v>
      </c>
      <c r="AN4" s="159" t="s">
        <v>84</v>
      </c>
      <c r="AO4" s="186" t="s">
        <v>8</v>
      </c>
      <c r="AP4" s="185" t="s">
        <v>83</v>
      </c>
      <c r="AQ4" s="159" t="s">
        <v>84</v>
      </c>
      <c r="AR4" s="186" t="s">
        <v>8</v>
      </c>
      <c r="AS4" s="185" t="s">
        <v>83</v>
      </c>
      <c r="AT4" s="159" t="s">
        <v>84</v>
      </c>
      <c r="AU4" s="186" t="s">
        <v>8</v>
      </c>
      <c r="AV4" s="185" t="s">
        <v>83</v>
      </c>
      <c r="AW4" s="159" t="s">
        <v>84</v>
      </c>
      <c r="AX4" s="186" t="s">
        <v>8</v>
      </c>
      <c r="AY4" s="185" t="s">
        <v>83</v>
      </c>
      <c r="AZ4" s="159" t="s">
        <v>84</v>
      </c>
      <c r="BA4" s="186" t="s">
        <v>8</v>
      </c>
      <c r="BB4" s="185" t="s">
        <v>83</v>
      </c>
      <c r="BC4" s="159" t="s">
        <v>84</v>
      </c>
      <c r="BD4" s="186" t="s">
        <v>8</v>
      </c>
      <c r="BE4" s="185" t="s">
        <v>83</v>
      </c>
      <c r="BF4" s="159" t="s">
        <v>84</v>
      </c>
      <c r="BG4" s="187" t="s">
        <v>8</v>
      </c>
      <c r="BH4" s="185" t="s">
        <v>83</v>
      </c>
      <c r="BI4" s="159" t="s">
        <v>84</v>
      </c>
      <c r="BJ4" s="186" t="s">
        <v>8</v>
      </c>
      <c r="BK4" s="185" t="s">
        <v>83</v>
      </c>
      <c r="BL4" s="159" t="s">
        <v>84</v>
      </c>
    </row>
    <row r="5" spans="1:189" ht="29.25" customHeight="1" thickBot="1" x14ac:dyDescent="0.25">
      <c r="A5" s="166"/>
      <c r="B5" s="169"/>
      <c r="C5" s="169"/>
      <c r="D5" s="169"/>
      <c r="E5" s="169"/>
      <c r="F5" s="169"/>
      <c r="G5" s="172"/>
      <c r="H5" s="175"/>
      <c r="I5" s="181"/>
      <c r="J5" s="184"/>
      <c r="K5" s="161"/>
      <c r="L5" s="161"/>
      <c r="M5" s="160"/>
      <c r="N5" s="161"/>
      <c r="O5" s="161"/>
      <c r="P5" s="160"/>
      <c r="Q5" s="161"/>
      <c r="R5" s="161"/>
      <c r="S5" s="160"/>
      <c r="T5" s="161"/>
      <c r="U5" s="161"/>
      <c r="V5" s="160"/>
      <c r="W5" s="161"/>
      <c r="X5" s="161"/>
      <c r="Y5" s="160"/>
      <c r="Z5" s="161"/>
      <c r="AA5" s="161"/>
      <c r="AB5" s="160"/>
      <c r="AC5" s="161"/>
      <c r="AD5" s="161"/>
      <c r="AE5" s="160"/>
      <c r="AF5" s="161"/>
      <c r="AG5" s="161"/>
      <c r="AH5" s="160"/>
      <c r="AI5" s="161"/>
      <c r="AJ5" s="161"/>
      <c r="AK5" s="160"/>
      <c r="AL5" s="161"/>
      <c r="AM5" s="161"/>
      <c r="AN5" s="160"/>
      <c r="AO5" s="161"/>
      <c r="AP5" s="161"/>
      <c r="AQ5" s="160"/>
      <c r="AR5" s="161"/>
      <c r="AS5" s="161"/>
      <c r="AT5" s="160"/>
      <c r="AU5" s="161"/>
      <c r="AV5" s="161"/>
      <c r="AW5" s="160"/>
      <c r="AX5" s="161"/>
      <c r="AY5" s="161"/>
      <c r="AZ5" s="160"/>
      <c r="BA5" s="161"/>
      <c r="BB5" s="161"/>
      <c r="BC5" s="160"/>
      <c r="BD5" s="161"/>
      <c r="BE5" s="161"/>
      <c r="BF5" s="160"/>
      <c r="BG5" s="188"/>
      <c r="BH5" s="161"/>
      <c r="BI5" s="160"/>
      <c r="BJ5" s="161"/>
      <c r="BK5" s="161"/>
      <c r="BL5" s="160"/>
    </row>
    <row r="6" spans="1:189" s="22" customFormat="1" ht="39" customHeight="1" thickBot="1" x14ac:dyDescent="0.25">
      <c r="A6" s="10" t="s">
        <v>27</v>
      </c>
      <c r="B6" s="96">
        <v>861</v>
      </c>
      <c r="C6" s="11" t="s">
        <v>9</v>
      </c>
      <c r="D6" s="11" t="s">
        <v>10</v>
      </c>
      <c r="E6" s="12"/>
      <c r="F6" s="11"/>
      <c r="G6" s="13"/>
      <c r="H6" s="14">
        <f t="shared" ref="H6:I11" si="0">K6+N6+Q6+T6+W6+Z6+AC6+AF6+AI6+AL6+AO6+AR6+AU6+AX6+BA6+BD6+BG6+BJ6</f>
        <v>137464.4</v>
      </c>
      <c r="I6" s="15">
        <f t="shared" si="0"/>
        <v>91840.2</v>
      </c>
      <c r="J6" s="16">
        <f>I6/H6*100</f>
        <v>66.810170487777199</v>
      </c>
      <c r="K6" s="14">
        <f>SUM(K7:K8)</f>
        <v>5530</v>
      </c>
      <c r="L6" s="17">
        <f>SUM(L7:L8)</f>
        <v>3713.8999999999996</v>
      </c>
      <c r="M6" s="18">
        <f>L6/K6*100</f>
        <v>67.159132007233268</v>
      </c>
      <c r="N6" s="14">
        <f>SUM(N7:N8)</f>
        <v>6345.2</v>
      </c>
      <c r="O6" s="17">
        <f>SUM(O7:O8)</f>
        <v>4752.8</v>
      </c>
      <c r="P6" s="16">
        <f>O6/N6*100</f>
        <v>74.903864338397526</v>
      </c>
      <c r="Q6" s="14">
        <f>SUM(Q7:Q8)</f>
        <v>2585.1999999999998</v>
      </c>
      <c r="R6" s="17">
        <f>SUM(R7:R8)</f>
        <v>2003.4</v>
      </c>
      <c r="S6" s="16">
        <f>R6/Q6*100</f>
        <v>77.494971375522212</v>
      </c>
      <c r="T6" s="14">
        <f>SUM(T7:T8)</f>
        <v>2723.8</v>
      </c>
      <c r="U6" s="17">
        <f>SUM(U7:U8)</f>
        <v>2054.3000000000002</v>
      </c>
      <c r="V6" s="16">
        <f>U6/T6*100</f>
        <v>75.420368602687432</v>
      </c>
      <c r="W6" s="14">
        <f>SUM(W7:W8)</f>
        <v>3216.9</v>
      </c>
      <c r="X6" s="17">
        <f>SUM(X7:X8)</f>
        <v>2476</v>
      </c>
      <c r="Y6" s="16">
        <f>X6/W6*100</f>
        <v>76.968510056265345</v>
      </c>
      <c r="Z6" s="14">
        <f>SUM(Z7:Z8)</f>
        <v>4748.2</v>
      </c>
      <c r="AA6" s="17">
        <f>SUM(AA7:AA8)</f>
        <v>3596.6</v>
      </c>
      <c r="AB6" s="16">
        <f>AA6/Z6*100</f>
        <v>75.746598711090513</v>
      </c>
      <c r="AC6" s="14">
        <f>SUM(AC7:AC8)</f>
        <v>2256.4</v>
      </c>
      <c r="AD6" s="17">
        <f>SUM(AD7:AD8)</f>
        <v>1698.6999999999998</v>
      </c>
      <c r="AE6" s="16">
        <f>AD6/AC6*100</f>
        <v>75.28363765289842</v>
      </c>
      <c r="AF6" s="14">
        <f>SUM(AF7:AF8)</f>
        <v>2525.9</v>
      </c>
      <c r="AG6" s="17">
        <f>SUM(AG7:AG8)</f>
        <v>1814.6</v>
      </c>
      <c r="AH6" s="16">
        <f>AG6/AF6*100</f>
        <v>71.839740290589475</v>
      </c>
      <c r="AI6" s="14">
        <f>SUM(AI7:AI8)</f>
        <v>3234</v>
      </c>
      <c r="AJ6" s="17">
        <f>SUM(AJ7:AJ8)</f>
        <v>2477</v>
      </c>
      <c r="AK6" s="16">
        <f>AJ6/AI6*100</f>
        <v>76.592455163883727</v>
      </c>
      <c r="AL6" s="14">
        <f>SUM(AL7:AL8)</f>
        <v>2287.5</v>
      </c>
      <c r="AM6" s="17">
        <f>SUM(AM7:AM8)</f>
        <v>1611.6</v>
      </c>
      <c r="AN6" s="16">
        <f>AM6/AL6*100</f>
        <v>70.452459016393448</v>
      </c>
      <c r="AO6" s="14">
        <f>SUM(AO7:AO8)</f>
        <v>4985</v>
      </c>
      <c r="AP6" s="17">
        <f>SUM(AP7:AP8)</f>
        <v>3738.8</v>
      </c>
      <c r="AQ6" s="16">
        <f>AP6/AO6*100</f>
        <v>75.001003009027087</v>
      </c>
      <c r="AR6" s="14">
        <f>SUM(AR7:AR8)</f>
        <v>4519.7</v>
      </c>
      <c r="AS6" s="17">
        <f>SUM(AS7:AS8)</f>
        <v>3437.8</v>
      </c>
      <c r="AT6" s="16">
        <f>AS6/AR6*100</f>
        <v>76.062570524592346</v>
      </c>
      <c r="AU6" s="14">
        <f>SUM(AU7:AU8)</f>
        <v>2552.9</v>
      </c>
      <c r="AV6" s="17">
        <f>SUM(AV7:AV8)</f>
        <v>2451.9</v>
      </c>
      <c r="AW6" s="16">
        <f>AV6/AU6*100</f>
        <v>96.043714990794783</v>
      </c>
      <c r="AX6" s="14">
        <f>SUM(AX7:AX8)</f>
        <v>3164.2</v>
      </c>
      <c r="AY6" s="17">
        <f>SUM(AY7:AY8)</f>
        <v>2470</v>
      </c>
      <c r="AZ6" s="16">
        <f>AY6/AX6*100</f>
        <v>78.060805258833199</v>
      </c>
      <c r="BA6" s="14">
        <f>SUM(BA7:BA8)</f>
        <v>2726.3</v>
      </c>
      <c r="BB6" s="17">
        <f>SUM(BB7:BB8)</f>
        <v>1903.8</v>
      </c>
      <c r="BC6" s="16">
        <f>BB6/BA6*100</f>
        <v>69.830906356600522</v>
      </c>
      <c r="BD6" s="14">
        <f>SUM(BD7:BD8)</f>
        <v>3511.3</v>
      </c>
      <c r="BE6" s="17">
        <f>SUM(BE7:BE8)</f>
        <v>2433.1000000000004</v>
      </c>
      <c r="BF6" s="16">
        <f>BE6/BD6*100</f>
        <v>69.293424087944643</v>
      </c>
      <c r="BG6" s="14">
        <f>SUM(BG7:BG8)</f>
        <v>2469</v>
      </c>
      <c r="BH6" s="17">
        <f>SUM(BH7:BH8)</f>
        <v>1870.6999999999998</v>
      </c>
      <c r="BI6" s="19">
        <f>BH6/BG6*100</f>
        <v>75.767517213446737</v>
      </c>
      <c r="BJ6" s="14">
        <f>SUM(BJ7:BJ8)</f>
        <v>78082.899999999994</v>
      </c>
      <c r="BK6" s="17">
        <f>SUM(BK7:BK8)</f>
        <v>47335.199999999997</v>
      </c>
      <c r="BL6" s="16">
        <f>BK6/BJ6*100</f>
        <v>60.621723834539956</v>
      </c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</row>
    <row r="7" spans="1:189" s="43" customFormat="1" ht="21" customHeight="1" x14ac:dyDescent="0.2">
      <c r="A7" s="112"/>
      <c r="B7" s="102">
        <v>861</v>
      </c>
      <c r="C7" s="103" t="s">
        <v>9</v>
      </c>
      <c r="D7" s="103" t="s">
        <v>10</v>
      </c>
      <c r="E7" s="104" t="s">
        <v>14</v>
      </c>
      <c r="F7" s="103" t="s">
        <v>11</v>
      </c>
      <c r="G7" s="105" t="s">
        <v>12</v>
      </c>
      <c r="H7" s="118">
        <f t="shared" si="0"/>
        <v>41544</v>
      </c>
      <c r="I7" s="119">
        <f t="shared" si="0"/>
        <v>31158</v>
      </c>
      <c r="J7" s="108">
        <f>I7/H7*100</f>
        <v>75</v>
      </c>
      <c r="K7" s="113">
        <v>3005.6</v>
      </c>
      <c r="L7" s="116">
        <v>2254.1999999999998</v>
      </c>
      <c r="M7" s="115">
        <f>L7/K7*100</f>
        <v>75</v>
      </c>
      <c r="N7" s="113">
        <v>2117.1999999999998</v>
      </c>
      <c r="O7" s="114">
        <v>1587.9</v>
      </c>
      <c r="P7" s="115">
        <f>O7/N7*100</f>
        <v>75.000000000000014</v>
      </c>
      <c r="Q7" s="113">
        <v>1974.4</v>
      </c>
      <c r="R7" s="114">
        <v>1480.8</v>
      </c>
      <c r="S7" s="115">
        <f>R7/Q7*100</f>
        <v>74.999999999999986</v>
      </c>
      <c r="T7" s="113">
        <v>1647.8</v>
      </c>
      <c r="U7" s="114">
        <v>1235.8</v>
      </c>
      <c r="V7" s="115">
        <f>U7/T7*100</f>
        <v>74.996965651171251</v>
      </c>
      <c r="W7" s="113">
        <v>1737.4</v>
      </c>
      <c r="X7" s="114">
        <v>1303.0999999999999</v>
      </c>
      <c r="Y7" s="115">
        <f>X7/W7*100</f>
        <v>75.002877863474154</v>
      </c>
      <c r="Z7" s="113">
        <v>2267.5</v>
      </c>
      <c r="AA7" s="114">
        <v>1700.6</v>
      </c>
      <c r="AB7" s="115">
        <f>AA7/Z7*100</f>
        <v>74.998897464167584</v>
      </c>
      <c r="AC7" s="113">
        <v>1260.4000000000001</v>
      </c>
      <c r="AD7" s="114">
        <v>945.3</v>
      </c>
      <c r="AE7" s="115">
        <f>AD7/AC7*100</f>
        <v>74.999999999999986</v>
      </c>
      <c r="AF7" s="113">
        <v>1410.5</v>
      </c>
      <c r="AG7" s="114">
        <v>959.1</v>
      </c>
      <c r="AH7" s="115">
        <f>AG7/AF7*100</f>
        <v>67.997164126196381</v>
      </c>
      <c r="AI7" s="113">
        <v>1286.5999999999999</v>
      </c>
      <c r="AJ7" s="114">
        <v>965</v>
      </c>
      <c r="AK7" s="115">
        <f>AJ7/AI7*100</f>
        <v>75.003886211720811</v>
      </c>
      <c r="AL7" s="113">
        <v>1410.7</v>
      </c>
      <c r="AM7" s="114">
        <v>954</v>
      </c>
      <c r="AN7" s="115">
        <f>AM7/AL7*100</f>
        <v>67.626001275962295</v>
      </c>
      <c r="AO7" s="113">
        <v>2914.8</v>
      </c>
      <c r="AP7" s="114">
        <v>2186.1</v>
      </c>
      <c r="AQ7" s="115">
        <f>AP7/AO7*100</f>
        <v>74.999999999999986</v>
      </c>
      <c r="AR7" s="113">
        <v>2381.6999999999998</v>
      </c>
      <c r="AS7" s="114">
        <v>1786.3</v>
      </c>
      <c r="AT7" s="115">
        <f>AS7/AR7*100</f>
        <v>75.001049670403503</v>
      </c>
      <c r="AU7" s="113">
        <v>1978.9</v>
      </c>
      <c r="AV7" s="114">
        <v>1978.9</v>
      </c>
      <c r="AW7" s="115">
        <f>AV7/AU7*100</f>
        <v>100</v>
      </c>
      <c r="AX7" s="113">
        <v>2172.9</v>
      </c>
      <c r="AY7" s="114">
        <v>1478.7</v>
      </c>
      <c r="AZ7" s="115">
        <f>AY7/AX7*100</f>
        <v>68.051912191081044</v>
      </c>
      <c r="BA7" s="113">
        <v>1987.4</v>
      </c>
      <c r="BB7" s="114">
        <v>1349.6</v>
      </c>
      <c r="BC7" s="115">
        <f>BB7/BA7*100</f>
        <v>67.907819261346475</v>
      </c>
      <c r="BD7" s="113">
        <v>1893.3</v>
      </c>
      <c r="BE7" s="114">
        <v>1419.9</v>
      </c>
      <c r="BF7" s="115">
        <f>BE7/BD7*100</f>
        <v>74.996038662652523</v>
      </c>
      <c r="BG7" s="116">
        <v>1530.2</v>
      </c>
      <c r="BH7" s="114">
        <v>1147.5999999999999</v>
      </c>
      <c r="BI7" s="115">
        <f>BH7/BG7*100</f>
        <v>74.996732453274078</v>
      </c>
      <c r="BJ7" s="113">
        <v>8566.7000000000007</v>
      </c>
      <c r="BK7" s="114">
        <v>6425.1</v>
      </c>
      <c r="BL7" s="115">
        <f>BK7/BJ7*100</f>
        <v>75.000875482974777</v>
      </c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</row>
    <row r="8" spans="1:189" s="43" customFormat="1" ht="20.25" customHeight="1" x14ac:dyDescent="0.2">
      <c r="A8" s="117"/>
      <c r="B8" s="98">
        <v>861</v>
      </c>
      <c r="C8" s="37" t="s">
        <v>9</v>
      </c>
      <c r="D8" s="37" t="s">
        <v>10</v>
      </c>
      <c r="E8" s="106" t="s">
        <v>28</v>
      </c>
      <c r="F8" s="37" t="s">
        <v>11</v>
      </c>
      <c r="G8" s="107" t="s">
        <v>12</v>
      </c>
      <c r="H8" s="109">
        <f t="shared" si="0"/>
        <v>95920.4</v>
      </c>
      <c r="I8" s="110">
        <f t="shared" si="0"/>
        <v>60682.2</v>
      </c>
      <c r="J8" s="111">
        <f>I8/H8*100</f>
        <v>63.263080637695424</v>
      </c>
      <c r="K8" s="38">
        <v>2524.4</v>
      </c>
      <c r="L8" s="39">
        <v>1459.7</v>
      </c>
      <c r="M8" s="41">
        <f>L8/K8*100</f>
        <v>57.823641261289815</v>
      </c>
      <c r="N8" s="38">
        <v>4228</v>
      </c>
      <c r="O8" s="40">
        <v>3164.9</v>
      </c>
      <c r="P8" s="41">
        <f>O8/N8*100</f>
        <v>74.855723746452227</v>
      </c>
      <c r="Q8" s="38">
        <v>610.79999999999995</v>
      </c>
      <c r="R8" s="40">
        <v>522.6</v>
      </c>
      <c r="S8" s="41">
        <f>R8/Q8*100</f>
        <v>85.559921414538323</v>
      </c>
      <c r="T8" s="38">
        <v>1076</v>
      </c>
      <c r="U8" s="40">
        <v>818.5</v>
      </c>
      <c r="V8" s="41">
        <f>U8/T8*100</f>
        <v>76.068773234200748</v>
      </c>
      <c r="W8" s="38">
        <v>1479.5</v>
      </c>
      <c r="X8" s="40">
        <v>1172.9000000000001</v>
      </c>
      <c r="Y8" s="41">
        <f>X8/W8*100</f>
        <v>79.276782696857055</v>
      </c>
      <c r="Z8" s="38">
        <v>2480.6999999999998</v>
      </c>
      <c r="AA8" s="40">
        <v>1896</v>
      </c>
      <c r="AB8" s="41">
        <f>AA8/Z8*100</f>
        <v>76.430039908090464</v>
      </c>
      <c r="AC8" s="38">
        <v>996</v>
      </c>
      <c r="AD8" s="40">
        <v>753.4</v>
      </c>
      <c r="AE8" s="41">
        <f>AD8/AC8*100</f>
        <v>75.642570281124506</v>
      </c>
      <c r="AF8" s="38">
        <v>1115.4000000000001</v>
      </c>
      <c r="AG8" s="40">
        <v>855.5</v>
      </c>
      <c r="AH8" s="41">
        <f>AG8/AF8*100</f>
        <v>76.698942083557469</v>
      </c>
      <c r="AI8" s="38">
        <v>1947.4</v>
      </c>
      <c r="AJ8" s="40">
        <v>1512</v>
      </c>
      <c r="AK8" s="41">
        <f>AJ8/AI8*100</f>
        <v>77.641984184040254</v>
      </c>
      <c r="AL8" s="38">
        <v>876.8</v>
      </c>
      <c r="AM8" s="40">
        <v>657.6</v>
      </c>
      <c r="AN8" s="41">
        <f>AM8/AL8*100</f>
        <v>75.000000000000014</v>
      </c>
      <c r="AO8" s="38">
        <v>2070.1999999999998</v>
      </c>
      <c r="AP8" s="40">
        <v>1552.7</v>
      </c>
      <c r="AQ8" s="41">
        <f>AP8/AO8*100</f>
        <v>75.00241522558207</v>
      </c>
      <c r="AR8" s="38">
        <v>2138</v>
      </c>
      <c r="AS8" s="40">
        <v>1651.5</v>
      </c>
      <c r="AT8" s="41">
        <f>AS8/AR8*100</f>
        <v>77.245088868101035</v>
      </c>
      <c r="AU8" s="38">
        <v>574</v>
      </c>
      <c r="AV8" s="40">
        <v>473</v>
      </c>
      <c r="AW8" s="41">
        <f>AV8/AU8*100</f>
        <v>82.404181184668985</v>
      </c>
      <c r="AX8" s="38">
        <v>991.3</v>
      </c>
      <c r="AY8" s="40">
        <v>991.3</v>
      </c>
      <c r="AZ8" s="41">
        <f>AY8/AX8*100</f>
        <v>100</v>
      </c>
      <c r="BA8" s="38">
        <v>738.9</v>
      </c>
      <c r="BB8" s="40">
        <v>554.20000000000005</v>
      </c>
      <c r="BC8" s="41">
        <f>BB8/BA8*100</f>
        <v>75.003383407768311</v>
      </c>
      <c r="BD8" s="38">
        <v>1618</v>
      </c>
      <c r="BE8" s="40">
        <v>1013.2</v>
      </c>
      <c r="BF8" s="41">
        <f>BE8/BD8*100</f>
        <v>62.620519159456123</v>
      </c>
      <c r="BG8" s="39">
        <v>938.8</v>
      </c>
      <c r="BH8" s="40">
        <v>723.1</v>
      </c>
      <c r="BI8" s="41">
        <f>BH8/BG8*100</f>
        <v>77.023860247123991</v>
      </c>
      <c r="BJ8" s="38">
        <v>69516.2</v>
      </c>
      <c r="BK8" s="40">
        <v>40910.1</v>
      </c>
      <c r="BL8" s="41">
        <f>BK8/BJ8*100</f>
        <v>58.849735745049358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</row>
    <row r="9" spans="1:189" s="34" customFormat="1" ht="46.5" customHeight="1" x14ac:dyDescent="0.2">
      <c r="A9" s="23" t="s">
        <v>59</v>
      </c>
      <c r="B9" s="98">
        <v>850</v>
      </c>
      <c r="C9" s="37" t="s">
        <v>17</v>
      </c>
      <c r="D9" s="37" t="s">
        <v>16</v>
      </c>
      <c r="E9" s="25" t="s">
        <v>47</v>
      </c>
      <c r="F9" s="37" t="s">
        <v>15</v>
      </c>
      <c r="G9" s="32" t="s">
        <v>12</v>
      </c>
      <c r="H9" s="27">
        <f t="shared" si="0"/>
        <v>467.20000000000005</v>
      </c>
      <c r="I9" s="36">
        <f t="shared" si="0"/>
        <v>467.20000000000005</v>
      </c>
      <c r="J9" s="29">
        <f t="shared" ref="J9:J15" si="1">I9/H9*100</f>
        <v>100</v>
      </c>
      <c r="K9" s="44">
        <v>26.4</v>
      </c>
      <c r="L9" s="45">
        <v>26.4</v>
      </c>
      <c r="M9" s="30">
        <f t="shared" ref="M9:M21" si="2">L9/K9*100</f>
        <v>100</v>
      </c>
      <c r="N9" s="44">
        <v>26.4</v>
      </c>
      <c r="O9" s="46">
        <v>26.4</v>
      </c>
      <c r="P9" s="20">
        <f t="shared" ref="P9:P16" si="3">O9/N9*100</f>
        <v>100</v>
      </c>
      <c r="Q9" s="44">
        <v>13</v>
      </c>
      <c r="R9" s="46">
        <v>13</v>
      </c>
      <c r="S9" s="20">
        <f t="shared" ref="S9:S23" si="4">R9/Q9*100</f>
        <v>100</v>
      </c>
      <c r="T9" s="44">
        <v>26</v>
      </c>
      <c r="U9" s="46">
        <v>26</v>
      </c>
      <c r="V9" s="20">
        <f t="shared" ref="V9:V23" si="5">U9/T9*100</f>
        <v>100</v>
      </c>
      <c r="W9" s="44">
        <v>13.2</v>
      </c>
      <c r="X9" s="46">
        <v>13.2</v>
      </c>
      <c r="Y9" s="20">
        <f t="shared" ref="Y9:Y23" si="6">X9/W9*100</f>
        <v>100</v>
      </c>
      <c r="Z9" s="44">
        <v>26.4</v>
      </c>
      <c r="AA9" s="46">
        <v>26.4</v>
      </c>
      <c r="AB9" s="20">
        <f t="shared" ref="AB9:AB23" si="7">AA9/Z9*100</f>
        <v>100</v>
      </c>
      <c r="AC9" s="44">
        <v>13</v>
      </c>
      <c r="AD9" s="46">
        <v>13</v>
      </c>
      <c r="AE9" s="20">
        <f t="shared" ref="AE9:AE23" si="8">AD9/AC9*100</f>
        <v>100</v>
      </c>
      <c r="AF9" s="44">
        <v>13</v>
      </c>
      <c r="AG9" s="46">
        <v>13</v>
      </c>
      <c r="AH9" s="20">
        <f t="shared" ref="AH9:AH23" si="9">AG9/AF9*100</f>
        <v>100</v>
      </c>
      <c r="AI9" s="44">
        <v>13</v>
      </c>
      <c r="AJ9" s="46">
        <v>13</v>
      </c>
      <c r="AK9" s="20">
        <f t="shared" ref="AK9:AK23" si="10">AJ9/AI9*100</f>
        <v>100</v>
      </c>
      <c r="AL9" s="44">
        <v>13</v>
      </c>
      <c r="AM9" s="46">
        <v>13</v>
      </c>
      <c r="AN9" s="20">
        <f t="shared" ref="AN9:AN23" si="11">AM9/AL9*100</f>
        <v>100</v>
      </c>
      <c r="AO9" s="44">
        <v>26.4</v>
      </c>
      <c r="AP9" s="46">
        <v>26.4</v>
      </c>
      <c r="AQ9" s="20">
        <f t="shared" ref="AQ9:AQ23" si="12">AP9/AO9*100</f>
        <v>100</v>
      </c>
      <c r="AR9" s="44">
        <v>26</v>
      </c>
      <c r="AS9" s="46">
        <v>26</v>
      </c>
      <c r="AT9" s="20">
        <f t="shared" ref="AT9:AT23" si="13">AS9/AR9*100</f>
        <v>100</v>
      </c>
      <c r="AU9" s="44">
        <v>26</v>
      </c>
      <c r="AV9" s="46">
        <v>26</v>
      </c>
      <c r="AW9" s="20">
        <f t="shared" ref="AW9:AW23" si="14">AV9/AU9*100</f>
        <v>100</v>
      </c>
      <c r="AX9" s="44">
        <v>26</v>
      </c>
      <c r="AY9" s="46">
        <v>26</v>
      </c>
      <c r="AZ9" s="20">
        <f t="shared" ref="AZ9:AZ23" si="15">AY9/AX9*100</f>
        <v>100</v>
      </c>
      <c r="BA9" s="44">
        <v>13</v>
      </c>
      <c r="BB9" s="46">
        <v>13</v>
      </c>
      <c r="BC9" s="20">
        <f t="shared" ref="BC9:BC23" si="16">BB9/BA9*100</f>
        <v>100</v>
      </c>
      <c r="BD9" s="44">
        <v>26</v>
      </c>
      <c r="BE9" s="46">
        <v>26</v>
      </c>
      <c r="BF9" s="20">
        <f t="shared" ref="BF9:BF23" si="17">BE9/BD9*100</f>
        <v>100</v>
      </c>
      <c r="BG9" s="45">
        <v>26</v>
      </c>
      <c r="BH9" s="46">
        <v>26</v>
      </c>
      <c r="BI9" s="31">
        <f t="shared" ref="BI9:BI23" si="18">BH9/BG9*100</f>
        <v>100</v>
      </c>
      <c r="BJ9" s="44">
        <v>114.4</v>
      </c>
      <c r="BK9" s="46">
        <v>114.4</v>
      </c>
      <c r="BL9" s="20">
        <f t="shared" ref="BL9:BL23" si="19">BK9/BJ9*100</f>
        <v>100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</row>
    <row r="10" spans="1:189" s="34" customFormat="1" ht="36" customHeight="1" x14ac:dyDescent="0.2">
      <c r="A10" s="92" t="s">
        <v>55</v>
      </c>
      <c r="B10" s="98">
        <v>850</v>
      </c>
      <c r="C10" s="37" t="s">
        <v>17</v>
      </c>
      <c r="D10" s="37" t="s">
        <v>16</v>
      </c>
      <c r="E10" s="25" t="s">
        <v>48</v>
      </c>
      <c r="F10" s="37" t="s">
        <v>15</v>
      </c>
      <c r="G10" s="32" t="s">
        <v>12</v>
      </c>
      <c r="H10" s="27">
        <f t="shared" si="0"/>
        <v>162.1</v>
      </c>
      <c r="I10" s="36">
        <f t="shared" si="0"/>
        <v>107.9</v>
      </c>
      <c r="J10" s="29">
        <f t="shared" ref="J10" si="20">I10/H10*100</f>
        <v>66.563849475632324</v>
      </c>
      <c r="K10" s="44"/>
      <c r="L10" s="45"/>
      <c r="M10" s="30" t="e">
        <f t="shared" ref="M10" si="21">L10/K10*100</f>
        <v>#DIV/0!</v>
      </c>
      <c r="N10" s="44"/>
      <c r="O10" s="46"/>
      <c r="P10" s="20" t="e">
        <f t="shared" ref="P10" si="22">O10/N10*100</f>
        <v>#DIV/0!</v>
      </c>
      <c r="Q10" s="44"/>
      <c r="R10" s="46"/>
      <c r="S10" s="20" t="e">
        <f t="shared" ref="S10" si="23">R10/Q10*100</f>
        <v>#DIV/0!</v>
      </c>
      <c r="T10" s="44">
        <v>18</v>
      </c>
      <c r="U10" s="46">
        <v>12</v>
      </c>
      <c r="V10" s="20">
        <f t="shared" ref="V10" si="24">U10/T10*100</f>
        <v>66.666666666666657</v>
      </c>
      <c r="W10" s="44"/>
      <c r="X10" s="46"/>
      <c r="Y10" s="20" t="e">
        <f t="shared" ref="Y10" si="25">X10/W10*100</f>
        <v>#DIV/0!</v>
      </c>
      <c r="Z10" s="44"/>
      <c r="AA10" s="46"/>
      <c r="AB10" s="20" t="e">
        <f t="shared" ref="AB10" si="26">AA10/Z10*100</f>
        <v>#DIV/0!</v>
      </c>
      <c r="AC10" s="44"/>
      <c r="AD10" s="46"/>
      <c r="AE10" s="20" t="e">
        <f t="shared" ref="AE10" si="27">AD10/AC10*100</f>
        <v>#DIV/0!</v>
      </c>
      <c r="AF10" s="44"/>
      <c r="AG10" s="46"/>
      <c r="AH10" s="20" t="e">
        <f t="shared" ref="AH10" si="28">AG10/AF10*100</f>
        <v>#DIV/0!</v>
      </c>
      <c r="AI10" s="44"/>
      <c r="AJ10" s="46"/>
      <c r="AK10" s="20" t="e">
        <f t="shared" ref="AK10" si="29">AJ10/AI10*100</f>
        <v>#DIV/0!</v>
      </c>
      <c r="AL10" s="44">
        <v>18</v>
      </c>
      <c r="AM10" s="46">
        <v>12</v>
      </c>
      <c r="AN10" s="20">
        <f t="shared" ref="AN10" si="30">AM10/AL10*100</f>
        <v>66.666666666666657</v>
      </c>
      <c r="AO10" s="44">
        <v>18</v>
      </c>
      <c r="AP10" s="46">
        <v>12</v>
      </c>
      <c r="AQ10" s="20">
        <f t="shared" ref="AQ10" si="31">AP10/AO10*100</f>
        <v>66.666666666666657</v>
      </c>
      <c r="AR10" s="44">
        <v>54.1</v>
      </c>
      <c r="AS10" s="46">
        <v>35.9</v>
      </c>
      <c r="AT10" s="20">
        <f t="shared" ref="AT10" si="32">AS10/AR10*100</f>
        <v>66.358595194085026</v>
      </c>
      <c r="AU10" s="44">
        <v>36</v>
      </c>
      <c r="AV10" s="46">
        <v>24</v>
      </c>
      <c r="AW10" s="20">
        <f t="shared" ref="AW10" si="33">AV10/AU10*100</f>
        <v>66.666666666666657</v>
      </c>
      <c r="AX10" s="44"/>
      <c r="AY10" s="46"/>
      <c r="AZ10" s="20" t="e">
        <f t="shared" ref="AZ10" si="34">AY10/AX10*100</f>
        <v>#DIV/0!</v>
      </c>
      <c r="BA10" s="44"/>
      <c r="BB10" s="46"/>
      <c r="BC10" s="20" t="e">
        <f t="shared" ref="BC10" si="35">BB10/BA10*100</f>
        <v>#DIV/0!</v>
      </c>
      <c r="BD10" s="44"/>
      <c r="BE10" s="46"/>
      <c r="BF10" s="20" t="e">
        <f t="shared" ref="BF10" si="36">BE10/BD10*100</f>
        <v>#DIV/0!</v>
      </c>
      <c r="BG10" s="45">
        <v>18</v>
      </c>
      <c r="BH10" s="46">
        <v>12</v>
      </c>
      <c r="BI10" s="31">
        <f t="shared" ref="BI10" si="37">BH10/BG10*100</f>
        <v>66.666666666666657</v>
      </c>
      <c r="BJ10" s="44"/>
      <c r="BK10" s="46"/>
      <c r="BL10" s="20" t="e">
        <f t="shared" ref="BL10" si="38">BK10/BJ10*100</f>
        <v>#DIV/0!</v>
      </c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</row>
    <row r="11" spans="1:189" s="34" customFormat="1" ht="48" customHeight="1" thickBot="1" x14ac:dyDescent="0.25">
      <c r="A11" s="93" t="s">
        <v>56</v>
      </c>
      <c r="B11" s="128">
        <v>850</v>
      </c>
      <c r="C11" s="129" t="s">
        <v>16</v>
      </c>
      <c r="D11" s="129" t="s">
        <v>13</v>
      </c>
      <c r="E11" s="130" t="s">
        <v>54</v>
      </c>
      <c r="F11" s="131" t="s">
        <v>15</v>
      </c>
      <c r="G11" s="132" t="s">
        <v>12</v>
      </c>
      <c r="H11" s="133">
        <f t="shared" si="0"/>
        <v>6.5</v>
      </c>
      <c r="I11" s="134">
        <f t="shared" si="0"/>
        <v>6.4</v>
      </c>
      <c r="J11" s="135">
        <f t="shared" si="1"/>
        <v>98.461538461538467</v>
      </c>
      <c r="K11" s="136"/>
      <c r="L11" s="137"/>
      <c r="M11" s="138" t="e">
        <f t="shared" si="2"/>
        <v>#DIV/0!</v>
      </c>
      <c r="N11" s="136"/>
      <c r="O11" s="139"/>
      <c r="P11" s="140" t="e">
        <f t="shared" si="3"/>
        <v>#DIV/0!</v>
      </c>
      <c r="Q11" s="136">
        <v>6.5</v>
      </c>
      <c r="R11" s="139">
        <v>6.4</v>
      </c>
      <c r="S11" s="140">
        <f t="shared" si="4"/>
        <v>98.461538461538467</v>
      </c>
      <c r="T11" s="136"/>
      <c r="U11" s="139"/>
      <c r="V11" s="140" t="e">
        <f t="shared" si="5"/>
        <v>#DIV/0!</v>
      </c>
      <c r="W11" s="136"/>
      <c r="X11" s="139"/>
      <c r="Y11" s="140" t="e">
        <f t="shared" si="6"/>
        <v>#DIV/0!</v>
      </c>
      <c r="Z11" s="136"/>
      <c r="AA11" s="139"/>
      <c r="AB11" s="140" t="e">
        <f t="shared" si="7"/>
        <v>#DIV/0!</v>
      </c>
      <c r="AC11" s="136"/>
      <c r="AD11" s="139"/>
      <c r="AE11" s="140" t="e">
        <f t="shared" si="8"/>
        <v>#DIV/0!</v>
      </c>
      <c r="AF11" s="136"/>
      <c r="AG11" s="139"/>
      <c r="AH11" s="140" t="e">
        <f t="shared" si="9"/>
        <v>#DIV/0!</v>
      </c>
      <c r="AI11" s="136"/>
      <c r="AJ11" s="139"/>
      <c r="AK11" s="140" t="e">
        <f t="shared" si="10"/>
        <v>#DIV/0!</v>
      </c>
      <c r="AL11" s="136"/>
      <c r="AM11" s="139"/>
      <c r="AN11" s="140" t="e">
        <f t="shared" si="11"/>
        <v>#DIV/0!</v>
      </c>
      <c r="AO11" s="136"/>
      <c r="AP11" s="139"/>
      <c r="AQ11" s="140" t="e">
        <f t="shared" si="12"/>
        <v>#DIV/0!</v>
      </c>
      <c r="AR11" s="136"/>
      <c r="AS11" s="139"/>
      <c r="AT11" s="140" t="e">
        <f t="shared" si="13"/>
        <v>#DIV/0!</v>
      </c>
      <c r="AU11" s="136"/>
      <c r="AV11" s="139"/>
      <c r="AW11" s="140" t="e">
        <f t="shared" si="14"/>
        <v>#DIV/0!</v>
      </c>
      <c r="AX11" s="136"/>
      <c r="AY11" s="139"/>
      <c r="AZ11" s="140" t="e">
        <f t="shared" si="15"/>
        <v>#DIV/0!</v>
      </c>
      <c r="BA11" s="136"/>
      <c r="BB11" s="139"/>
      <c r="BC11" s="140" t="e">
        <f t="shared" si="16"/>
        <v>#DIV/0!</v>
      </c>
      <c r="BD11" s="136"/>
      <c r="BE11" s="139"/>
      <c r="BF11" s="140" t="e">
        <f t="shared" si="17"/>
        <v>#DIV/0!</v>
      </c>
      <c r="BG11" s="137"/>
      <c r="BH11" s="139"/>
      <c r="BI11" s="141" t="e">
        <f t="shared" si="18"/>
        <v>#DIV/0!</v>
      </c>
      <c r="BJ11" s="136"/>
      <c r="BK11" s="139"/>
      <c r="BL11" s="140" t="e">
        <f t="shared" si="19"/>
        <v>#DIV/0!</v>
      </c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</row>
    <row r="12" spans="1:189" s="3" customFormat="1" ht="17.25" customHeight="1" thickBot="1" x14ac:dyDescent="0.25">
      <c r="A12" s="64" t="s">
        <v>20</v>
      </c>
      <c r="B12" s="100"/>
      <c r="C12" s="65"/>
      <c r="D12" s="65"/>
      <c r="E12" s="66"/>
      <c r="F12" s="65"/>
      <c r="G12" s="67"/>
      <c r="H12" s="83">
        <f>H9+H11+H10</f>
        <v>635.80000000000007</v>
      </c>
      <c r="I12" s="151">
        <f>I9+I11+I10</f>
        <v>581.5</v>
      </c>
      <c r="J12" s="84">
        <f t="shared" si="1"/>
        <v>91.45957848379993</v>
      </c>
      <c r="K12" s="83">
        <f>K9+K11+K10</f>
        <v>26.4</v>
      </c>
      <c r="L12" s="151">
        <f>L9+L11+L10</f>
        <v>26.4</v>
      </c>
      <c r="M12" s="85">
        <f t="shared" si="2"/>
        <v>100</v>
      </c>
      <c r="N12" s="83">
        <f>N9+N11+N10</f>
        <v>26.4</v>
      </c>
      <c r="O12" s="151">
        <f>O9+O11+O10</f>
        <v>26.4</v>
      </c>
      <c r="P12" s="85">
        <f t="shared" si="3"/>
        <v>100</v>
      </c>
      <c r="Q12" s="83">
        <f>Q9+Q11+Q10</f>
        <v>19.5</v>
      </c>
      <c r="R12" s="151">
        <f>R9+R11+R10</f>
        <v>19.399999999999999</v>
      </c>
      <c r="S12" s="85">
        <f t="shared" si="4"/>
        <v>99.487179487179475</v>
      </c>
      <c r="T12" s="83">
        <f>T9+T11+T10</f>
        <v>44</v>
      </c>
      <c r="U12" s="151">
        <f>U9+U11+U10</f>
        <v>38</v>
      </c>
      <c r="V12" s="85">
        <f t="shared" si="5"/>
        <v>86.36363636363636</v>
      </c>
      <c r="W12" s="83">
        <f>W9+W11+W10</f>
        <v>13.2</v>
      </c>
      <c r="X12" s="151">
        <f>X9+X11+X10</f>
        <v>13.2</v>
      </c>
      <c r="Y12" s="85">
        <f t="shared" si="6"/>
        <v>100</v>
      </c>
      <c r="Z12" s="83">
        <f>Z9+Z11+Z10</f>
        <v>26.4</v>
      </c>
      <c r="AA12" s="151">
        <f>AA9+AA11+AA10</f>
        <v>26.4</v>
      </c>
      <c r="AB12" s="85">
        <f t="shared" si="7"/>
        <v>100</v>
      </c>
      <c r="AC12" s="83">
        <f>AC9+AC11+AC10</f>
        <v>13</v>
      </c>
      <c r="AD12" s="151">
        <f>AD9+AD11+AD10</f>
        <v>13</v>
      </c>
      <c r="AE12" s="85">
        <f t="shared" si="8"/>
        <v>100</v>
      </c>
      <c r="AF12" s="83">
        <f>AF9+AF11+AF10</f>
        <v>13</v>
      </c>
      <c r="AG12" s="151">
        <f>AG9+AG11+AG10</f>
        <v>13</v>
      </c>
      <c r="AH12" s="85">
        <f t="shared" si="9"/>
        <v>100</v>
      </c>
      <c r="AI12" s="83">
        <f>AI9+AI11+AI10</f>
        <v>13</v>
      </c>
      <c r="AJ12" s="151">
        <f>AJ9+AJ11+AJ10</f>
        <v>13</v>
      </c>
      <c r="AK12" s="85">
        <f t="shared" si="10"/>
        <v>100</v>
      </c>
      <c r="AL12" s="83">
        <f>AL9+AL11+AL10</f>
        <v>31</v>
      </c>
      <c r="AM12" s="151">
        <f>AM9+AM11+AM10</f>
        <v>25</v>
      </c>
      <c r="AN12" s="85">
        <f t="shared" si="11"/>
        <v>80.645161290322577</v>
      </c>
      <c r="AO12" s="83">
        <f>AO9+AO11+AO10</f>
        <v>44.4</v>
      </c>
      <c r="AP12" s="151">
        <f>AP9+AP11+AP10</f>
        <v>38.4</v>
      </c>
      <c r="AQ12" s="85">
        <f t="shared" si="12"/>
        <v>86.486486486486484</v>
      </c>
      <c r="AR12" s="83">
        <f>AR9+AR11+AR10</f>
        <v>80.099999999999994</v>
      </c>
      <c r="AS12" s="151">
        <f>AS9+AS11+AS10</f>
        <v>61.9</v>
      </c>
      <c r="AT12" s="85">
        <f t="shared" si="13"/>
        <v>77.278401997503124</v>
      </c>
      <c r="AU12" s="83">
        <f>AU9+AU11+AU10</f>
        <v>62</v>
      </c>
      <c r="AV12" s="151">
        <f>AV9+AV11+AV10</f>
        <v>50</v>
      </c>
      <c r="AW12" s="85">
        <f t="shared" si="14"/>
        <v>80.645161290322577</v>
      </c>
      <c r="AX12" s="83">
        <f>AX9+AX11+AX10</f>
        <v>26</v>
      </c>
      <c r="AY12" s="151">
        <f>AY9+AY11+AY10</f>
        <v>26</v>
      </c>
      <c r="AZ12" s="85">
        <f t="shared" si="15"/>
        <v>100</v>
      </c>
      <c r="BA12" s="83">
        <f>BA9+BA11+BA10</f>
        <v>13</v>
      </c>
      <c r="BB12" s="151">
        <f>BB9+BB11+BB10</f>
        <v>13</v>
      </c>
      <c r="BC12" s="85">
        <f t="shared" si="16"/>
        <v>100</v>
      </c>
      <c r="BD12" s="83">
        <f>BD9+BD11+BD10</f>
        <v>26</v>
      </c>
      <c r="BE12" s="151">
        <f>BE9+BE11+BE10</f>
        <v>26</v>
      </c>
      <c r="BF12" s="85">
        <f t="shared" si="17"/>
        <v>100</v>
      </c>
      <c r="BG12" s="83">
        <f>BG9+BG11+BG10</f>
        <v>44</v>
      </c>
      <c r="BH12" s="151">
        <f>BH9+BH11+BH10</f>
        <v>38</v>
      </c>
      <c r="BI12" s="86">
        <f t="shared" si="18"/>
        <v>86.36363636363636</v>
      </c>
      <c r="BJ12" s="83">
        <f>BJ9+BJ11+BJ10</f>
        <v>114.4</v>
      </c>
      <c r="BK12" s="151">
        <f>BK9+BK11+BK10</f>
        <v>114.4</v>
      </c>
      <c r="BL12" s="85">
        <f t="shared" si="19"/>
        <v>100</v>
      </c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</row>
    <row r="13" spans="1:189" s="43" customFormat="1" ht="36.75" customHeight="1" x14ac:dyDescent="0.2">
      <c r="A13" s="95" t="s">
        <v>61</v>
      </c>
      <c r="B13" s="101">
        <v>850</v>
      </c>
      <c r="C13" s="76" t="s">
        <v>17</v>
      </c>
      <c r="D13" s="76" t="s">
        <v>22</v>
      </c>
      <c r="E13" s="77" t="s">
        <v>81</v>
      </c>
      <c r="F13" s="76" t="s">
        <v>21</v>
      </c>
      <c r="G13" s="78" t="s">
        <v>12</v>
      </c>
      <c r="H13" s="142">
        <f t="shared" ref="H13" si="39">K13+N13+Q13+T13+W13+Z13+AC13+AF13+AI13+AL13+AO13+AR13+AU13+AX13+BA13+BD13+BG13+BJ13</f>
        <v>21369</v>
      </c>
      <c r="I13" s="143">
        <f t="shared" ref="I13" si="40">L13+O13+R13+U13+X13+AA13+AD13+AG13+AJ13+AM13+AP13+AS13+AV13+AY13+BB13+BE13+BH13+BK13</f>
        <v>9806</v>
      </c>
      <c r="J13" s="144">
        <f t="shared" ref="J13" si="41">I13/H13*100</f>
        <v>45.888904487809448</v>
      </c>
      <c r="K13" s="145"/>
      <c r="L13" s="146"/>
      <c r="M13" s="147" t="e">
        <f t="shared" ref="M13" si="42">L13/K13*100</f>
        <v>#DIV/0!</v>
      </c>
      <c r="N13" s="145"/>
      <c r="O13" s="148"/>
      <c r="P13" s="149" t="e">
        <f t="shared" ref="P13" si="43">O13/N13*100</f>
        <v>#DIV/0!</v>
      </c>
      <c r="Q13" s="145"/>
      <c r="R13" s="148"/>
      <c r="S13" s="149" t="e">
        <f t="shared" ref="S13" si="44">R13/Q13*100</f>
        <v>#DIV/0!</v>
      </c>
      <c r="T13" s="145"/>
      <c r="U13" s="148"/>
      <c r="V13" s="149" t="e">
        <f t="shared" ref="V13" si="45">U13/T13*100</f>
        <v>#DIV/0!</v>
      </c>
      <c r="W13" s="145"/>
      <c r="X13" s="148"/>
      <c r="Y13" s="149" t="e">
        <f t="shared" ref="Y13" si="46">X13/W13*100</f>
        <v>#DIV/0!</v>
      </c>
      <c r="Z13" s="145"/>
      <c r="AA13" s="148"/>
      <c r="AB13" s="149" t="e">
        <f t="shared" ref="AB13" si="47">AA13/Z13*100</f>
        <v>#DIV/0!</v>
      </c>
      <c r="AC13" s="145"/>
      <c r="AD13" s="148"/>
      <c r="AE13" s="149" t="e">
        <f t="shared" ref="AE13" si="48">AD13/AC13*100</f>
        <v>#DIV/0!</v>
      </c>
      <c r="AF13" s="145"/>
      <c r="AG13" s="148"/>
      <c r="AH13" s="149" t="e">
        <f t="shared" ref="AH13" si="49">AG13/AF13*100</f>
        <v>#DIV/0!</v>
      </c>
      <c r="AI13" s="145"/>
      <c r="AJ13" s="148"/>
      <c r="AK13" s="149" t="e">
        <f t="shared" ref="AK13" si="50">AJ13/AI13*100</f>
        <v>#DIV/0!</v>
      </c>
      <c r="AL13" s="145"/>
      <c r="AM13" s="148"/>
      <c r="AN13" s="149" t="e">
        <f t="shared" ref="AN13" si="51">AM13/AL13*100</f>
        <v>#DIV/0!</v>
      </c>
      <c r="AO13" s="145"/>
      <c r="AP13" s="148"/>
      <c r="AQ13" s="149" t="e">
        <f t="shared" ref="AQ13" si="52">AP13/AO13*100</f>
        <v>#DIV/0!</v>
      </c>
      <c r="AR13" s="145"/>
      <c r="AS13" s="148"/>
      <c r="AT13" s="149" t="e">
        <f t="shared" ref="AT13" si="53">AS13/AR13*100</f>
        <v>#DIV/0!</v>
      </c>
      <c r="AU13" s="145"/>
      <c r="AV13" s="148"/>
      <c r="AW13" s="149" t="e">
        <f t="shared" ref="AW13" si="54">AV13/AU13*100</f>
        <v>#DIV/0!</v>
      </c>
      <c r="AX13" s="145"/>
      <c r="AY13" s="148"/>
      <c r="AZ13" s="149" t="e">
        <f t="shared" ref="AZ13" si="55">AY13/AX13*100</f>
        <v>#DIV/0!</v>
      </c>
      <c r="BA13" s="145"/>
      <c r="BB13" s="148"/>
      <c r="BC13" s="149" t="e">
        <f t="shared" ref="BC13" si="56">BB13/BA13*100</f>
        <v>#DIV/0!</v>
      </c>
      <c r="BD13" s="145"/>
      <c r="BE13" s="148"/>
      <c r="BF13" s="149" t="e">
        <f t="shared" ref="BF13" si="57">BE13/BD13*100</f>
        <v>#DIV/0!</v>
      </c>
      <c r="BG13" s="146"/>
      <c r="BH13" s="148"/>
      <c r="BI13" s="150" t="e">
        <f t="shared" ref="BI13" si="58">BH13/BG13*100</f>
        <v>#DIV/0!</v>
      </c>
      <c r="BJ13" s="145">
        <v>21369</v>
      </c>
      <c r="BK13" s="148">
        <v>9806</v>
      </c>
      <c r="BL13" s="149">
        <f t="shared" ref="BL13" si="59">BK13/BJ13*100</f>
        <v>45.888904487809448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</row>
    <row r="14" spans="1:189" s="43" customFormat="1" ht="36.75" customHeight="1" x14ac:dyDescent="0.2">
      <c r="A14" s="95" t="s">
        <v>61</v>
      </c>
      <c r="B14" s="101">
        <v>850</v>
      </c>
      <c r="C14" s="76" t="s">
        <v>17</v>
      </c>
      <c r="D14" s="76" t="s">
        <v>22</v>
      </c>
      <c r="E14" s="77" t="s">
        <v>49</v>
      </c>
      <c r="F14" s="76" t="s">
        <v>21</v>
      </c>
      <c r="G14" s="78" t="s">
        <v>12</v>
      </c>
      <c r="H14" s="142">
        <f t="shared" ref="H14:I24" si="60">K14+N14+Q14+T14+W14+Z14+AC14+AF14+AI14+AL14+AO14+AR14+AU14+AX14+BA14+BD14+BG14+BJ14</f>
        <v>56617</v>
      </c>
      <c r="I14" s="143">
        <f t="shared" si="60"/>
        <v>47708.800000000003</v>
      </c>
      <c r="J14" s="144">
        <f t="shared" si="1"/>
        <v>84.265856544854017</v>
      </c>
      <c r="K14" s="145"/>
      <c r="L14" s="146"/>
      <c r="M14" s="147" t="e">
        <f t="shared" si="2"/>
        <v>#DIV/0!</v>
      </c>
      <c r="N14" s="145"/>
      <c r="O14" s="148"/>
      <c r="P14" s="149" t="e">
        <f t="shared" si="3"/>
        <v>#DIV/0!</v>
      </c>
      <c r="Q14" s="145"/>
      <c r="R14" s="148"/>
      <c r="S14" s="149" t="e">
        <f t="shared" si="4"/>
        <v>#DIV/0!</v>
      </c>
      <c r="T14" s="145"/>
      <c r="U14" s="148"/>
      <c r="V14" s="149" t="e">
        <f t="shared" si="5"/>
        <v>#DIV/0!</v>
      </c>
      <c r="W14" s="145"/>
      <c r="X14" s="148"/>
      <c r="Y14" s="149" t="e">
        <f t="shared" si="6"/>
        <v>#DIV/0!</v>
      </c>
      <c r="Z14" s="145"/>
      <c r="AA14" s="148"/>
      <c r="AB14" s="149" t="e">
        <f t="shared" si="7"/>
        <v>#DIV/0!</v>
      </c>
      <c r="AC14" s="145"/>
      <c r="AD14" s="148"/>
      <c r="AE14" s="149" t="e">
        <f t="shared" si="8"/>
        <v>#DIV/0!</v>
      </c>
      <c r="AF14" s="145"/>
      <c r="AG14" s="148"/>
      <c r="AH14" s="149" t="e">
        <f t="shared" si="9"/>
        <v>#DIV/0!</v>
      </c>
      <c r="AI14" s="145"/>
      <c r="AJ14" s="148"/>
      <c r="AK14" s="149" t="e">
        <f t="shared" si="10"/>
        <v>#DIV/0!</v>
      </c>
      <c r="AL14" s="145"/>
      <c r="AM14" s="148"/>
      <c r="AN14" s="149" t="e">
        <f t="shared" si="11"/>
        <v>#DIV/0!</v>
      </c>
      <c r="AO14" s="145"/>
      <c r="AP14" s="148"/>
      <c r="AQ14" s="149" t="e">
        <f t="shared" si="12"/>
        <v>#DIV/0!</v>
      </c>
      <c r="AR14" s="145"/>
      <c r="AS14" s="148"/>
      <c r="AT14" s="149" t="e">
        <f t="shared" si="13"/>
        <v>#DIV/0!</v>
      </c>
      <c r="AU14" s="145"/>
      <c r="AV14" s="148"/>
      <c r="AW14" s="149" t="e">
        <f t="shared" si="14"/>
        <v>#DIV/0!</v>
      </c>
      <c r="AX14" s="145"/>
      <c r="AY14" s="148"/>
      <c r="AZ14" s="149" t="e">
        <f t="shared" si="15"/>
        <v>#DIV/0!</v>
      </c>
      <c r="BA14" s="145"/>
      <c r="BB14" s="148"/>
      <c r="BC14" s="149" t="e">
        <f t="shared" si="16"/>
        <v>#DIV/0!</v>
      </c>
      <c r="BD14" s="145"/>
      <c r="BE14" s="148"/>
      <c r="BF14" s="149" t="e">
        <f t="shared" si="17"/>
        <v>#DIV/0!</v>
      </c>
      <c r="BG14" s="146"/>
      <c r="BH14" s="148"/>
      <c r="BI14" s="150" t="e">
        <f t="shared" si="18"/>
        <v>#DIV/0!</v>
      </c>
      <c r="BJ14" s="145">
        <v>56617</v>
      </c>
      <c r="BK14" s="148">
        <v>47708.800000000003</v>
      </c>
      <c r="BL14" s="149">
        <f t="shared" si="19"/>
        <v>84.265856544854017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</row>
    <row r="15" spans="1:189" s="34" customFormat="1" ht="65.25" customHeight="1" x14ac:dyDescent="0.2">
      <c r="A15" s="51" t="s">
        <v>58</v>
      </c>
      <c r="B15" s="99">
        <v>850</v>
      </c>
      <c r="C15" s="52" t="s">
        <v>18</v>
      </c>
      <c r="D15" s="52" t="s">
        <v>18</v>
      </c>
      <c r="E15" s="25" t="s">
        <v>18</v>
      </c>
      <c r="F15" s="52" t="s">
        <v>18</v>
      </c>
      <c r="G15" s="53" t="s">
        <v>18</v>
      </c>
      <c r="H15" s="27">
        <f t="shared" si="60"/>
        <v>79361</v>
      </c>
      <c r="I15" s="36">
        <f t="shared" si="60"/>
        <v>57985.1</v>
      </c>
      <c r="J15" s="29">
        <f t="shared" si="1"/>
        <v>73.06498154005115</v>
      </c>
      <c r="K15" s="120">
        <f>K16</f>
        <v>0</v>
      </c>
      <c r="L15" s="48">
        <f>L16</f>
        <v>0</v>
      </c>
      <c r="M15" s="50" t="e">
        <f t="shared" si="2"/>
        <v>#DIV/0!</v>
      </c>
      <c r="N15" s="120">
        <f>N16</f>
        <v>0</v>
      </c>
      <c r="O15" s="48">
        <f>O16</f>
        <v>0</v>
      </c>
      <c r="P15" s="50" t="e">
        <f t="shared" si="3"/>
        <v>#DIV/0!</v>
      </c>
      <c r="Q15" s="120">
        <f>Q16</f>
        <v>0</v>
      </c>
      <c r="R15" s="48">
        <f>R16</f>
        <v>0</v>
      </c>
      <c r="S15" s="50" t="e">
        <f t="shared" si="4"/>
        <v>#DIV/0!</v>
      </c>
      <c r="T15" s="120">
        <f>T16</f>
        <v>0</v>
      </c>
      <c r="U15" s="48">
        <f>U16</f>
        <v>0</v>
      </c>
      <c r="V15" s="50" t="e">
        <f t="shared" si="5"/>
        <v>#DIV/0!</v>
      </c>
      <c r="W15" s="120">
        <f>W16</f>
        <v>0</v>
      </c>
      <c r="X15" s="48">
        <f>X16</f>
        <v>0</v>
      </c>
      <c r="Y15" s="20" t="e">
        <f t="shared" si="6"/>
        <v>#DIV/0!</v>
      </c>
      <c r="Z15" s="120">
        <f>Z16</f>
        <v>0</v>
      </c>
      <c r="AA15" s="48">
        <f>AA16</f>
        <v>0</v>
      </c>
      <c r="AB15" s="50" t="e">
        <f t="shared" si="7"/>
        <v>#DIV/0!</v>
      </c>
      <c r="AC15" s="120">
        <f>AC16</f>
        <v>0</v>
      </c>
      <c r="AD15" s="48">
        <f>AD16</f>
        <v>0</v>
      </c>
      <c r="AE15" s="50" t="e">
        <f t="shared" si="8"/>
        <v>#DIV/0!</v>
      </c>
      <c r="AF15" s="120">
        <f>AF16</f>
        <v>0</v>
      </c>
      <c r="AG15" s="48">
        <f>AG16</f>
        <v>0</v>
      </c>
      <c r="AH15" s="50" t="e">
        <f t="shared" si="9"/>
        <v>#DIV/0!</v>
      </c>
      <c r="AI15" s="120">
        <f>AI16</f>
        <v>0</v>
      </c>
      <c r="AJ15" s="48">
        <f>AJ16</f>
        <v>0</v>
      </c>
      <c r="AK15" s="50" t="e">
        <f t="shared" si="10"/>
        <v>#DIV/0!</v>
      </c>
      <c r="AL15" s="120">
        <f>AL16</f>
        <v>0</v>
      </c>
      <c r="AM15" s="48">
        <f>AM16</f>
        <v>0</v>
      </c>
      <c r="AN15" s="50" t="e">
        <f t="shared" si="11"/>
        <v>#DIV/0!</v>
      </c>
      <c r="AO15" s="120">
        <f>AO16</f>
        <v>0</v>
      </c>
      <c r="AP15" s="48">
        <f>AP16</f>
        <v>0</v>
      </c>
      <c r="AQ15" s="50" t="e">
        <f t="shared" si="12"/>
        <v>#DIV/0!</v>
      </c>
      <c r="AR15" s="120">
        <f>AR16</f>
        <v>0</v>
      </c>
      <c r="AS15" s="48">
        <f>AS16</f>
        <v>0</v>
      </c>
      <c r="AT15" s="50" t="e">
        <f t="shared" si="13"/>
        <v>#DIV/0!</v>
      </c>
      <c r="AU15" s="120">
        <f>AU16</f>
        <v>0</v>
      </c>
      <c r="AV15" s="48">
        <f>AV16</f>
        <v>0</v>
      </c>
      <c r="AW15" s="50" t="e">
        <f t="shared" si="14"/>
        <v>#DIV/0!</v>
      </c>
      <c r="AX15" s="120">
        <f>AX16</f>
        <v>0</v>
      </c>
      <c r="AY15" s="48">
        <f>AY16</f>
        <v>0</v>
      </c>
      <c r="AZ15" s="50" t="e">
        <f t="shared" si="15"/>
        <v>#DIV/0!</v>
      </c>
      <c r="BA15" s="120">
        <f>BA16</f>
        <v>0</v>
      </c>
      <c r="BB15" s="48">
        <f>BB16</f>
        <v>0</v>
      </c>
      <c r="BC15" s="20" t="e">
        <f t="shared" si="16"/>
        <v>#DIV/0!</v>
      </c>
      <c r="BD15" s="120">
        <f>BD16</f>
        <v>0</v>
      </c>
      <c r="BE15" s="48">
        <f>BE16</f>
        <v>0</v>
      </c>
      <c r="BF15" s="50" t="e">
        <f t="shared" si="17"/>
        <v>#DIV/0!</v>
      </c>
      <c r="BG15" s="120">
        <f>BG16</f>
        <v>0</v>
      </c>
      <c r="BH15" s="48">
        <f>BH16</f>
        <v>0</v>
      </c>
      <c r="BI15" s="54" t="e">
        <f t="shared" si="18"/>
        <v>#DIV/0!</v>
      </c>
      <c r="BJ15" s="120">
        <f>BJ16</f>
        <v>79361</v>
      </c>
      <c r="BK15" s="48">
        <f>BK16</f>
        <v>57985.1</v>
      </c>
      <c r="BL15" s="50">
        <f t="shared" si="19"/>
        <v>73.06498154005115</v>
      </c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</row>
    <row r="16" spans="1:189" s="43" customFormat="1" ht="33" customHeight="1" x14ac:dyDescent="0.2">
      <c r="A16" s="55"/>
      <c r="B16" s="98">
        <v>850</v>
      </c>
      <c r="C16" s="37" t="s">
        <v>19</v>
      </c>
      <c r="D16" s="37" t="s">
        <v>10</v>
      </c>
      <c r="E16" s="25" t="s">
        <v>50</v>
      </c>
      <c r="F16" s="37" t="s">
        <v>21</v>
      </c>
      <c r="G16" s="32" t="s">
        <v>12</v>
      </c>
      <c r="H16" s="56">
        <f t="shared" si="60"/>
        <v>79361</v>
      </c>
      <c r="I16" s="122">
        <f t="shared" si="60"/>
        <v>57985.1</v>
      </c>
      <c r="J16" s="123">
        <f t="shared" ref="J16:J21" si="61">I16/H16*100</f>
        <v>73.06498154005115</v>
      </c>
      <c r="K16" s="38"/>
      <c r="L16" s="39"/>
      <c r="M16" s="50" t="e">
        <f t="shared" si="2"/>
        <v>#DIV/0!</v>
      </c>
      <c r="N16" s="38"/>
      <c r="O16" s="40"/>
      <c r="P16" s="50" t="e">
        <f t="shared" si="3"/>
        <v>#DIV/0!</v>
      </c>
      <c r="Q16" s="38"/>
      <c r="R16" s="40"/>
      <c r="S16" s="50" t="e">
        <f t="shared" si="4"/>
        <v>#DIV/0!</v>
      </c>
      <c r="T16" s="38"/>
      <c r="U16" s="40"/>
      <c r="V16" s="50" t="e">
        <f t="shared" si="5"/>
        <v>#DIV/0!</v>
      </c>
      <c r="W16" s="38"/>
      <c r="X16" s="40"/>
      <c r="Y16" s="20" t="e">
        <f t="shared" si="6"/>
        <v>#DIV/0!</v>
      </c>
      <c r="Z16" s="38"/>
      <c r="AA16" s="40"/>
      <c r="AB16" s="50" t="e">
        <f t="shared" si="7"/>
        <v>#DIV/0!</v>
      </c>
      <c r="AC16" s="38"/>
      <c r="AD16" s="40"/>
      <c r="AE16" s="50" t="e">
        <f t="shared" si="8"/>
        <v>#DIV/0!</v>
      </c>
      <c r="AF16" s="38"/>
      <c r="AG16" s="40"/>
      <c r="AH16" s="50" t="e">
        <f t="shared" si="9"/>
        <v>#DIV/0!</v>
      </c>
      <c r="AI16" s="38"/>
      <c r="AJ16" s="40"/>
      <c r="AK16" s="50" t="e">
        <f t="shared" si="10"/>
        <v>#DIV/0!</v>
      </c>
      <c r="AL16" s="38"/>
      <c r="AM16" s="40"/>
      <c r="AN16" s="50" t="e">
        <f t="shared" si="11"/>
        <v>#DIV/0!</v>
      </c>
      <c r="AO16" s="38"/>
      <c r="AP16" s="40"/>
      <c r="AQ16" s="50" t="e">
        <f t="shared" si="12"/>
        <v>#DIV/0!</v>
      </c>
      <c r="AR16" s="38"/>
      <c r="AS16" s="40"/>
      <c r="AT16" s="50" t="e">
        <f t="shared" si="13"/>
        <v>#DIV/0!</v>
      </c>
      <c r="AU16" s="38"/>
      <c r="AV16" s="40"/>
      <c r="AW16" s="50" t="e">
        <f t="shared" si="14"/>
        <v>#DIV/0!</v>
      </c>
      <c r="AX16" s="38"/>
      <c r="AY16" s="40"/>
      <c r="AZ16" s="50" t="e">
        <f t="shared" si="15"/>
        <v>#DIV/0!</v>
      </c>
      <c r="BA16" s="38"/>
      <c r="BB16" s="40"/>
      <c r="BC16" s="20" t="e">
        <f t="shared" si="16"/>
        <v>#DIV/0!</v>
      </c>
      <c r="BD16" s="38"/>
      <c r="BE16" s="40"/>
      <c r="BF16" s="50" t="e">
        <f t="shared" si="17"/>
        <v>#DIV/0!</v>
      </c>
      <c r="BG16" s="39"/>
      <c r="BH16" s="40"/>
      <c r="BI16" s="54" t="e">
        <f t="shared" si="18"/>
        <v>#DIV/0!</v>
      </c>
      <c r="BJ16" s="38">
        <v>79361</v>
      </c>
      <c r="BK16" s="40">
        <v>57985.1</v>
      </c>
      <c r="BL16" s="50">
        <f t="shared" si="19"/>
        <v>73.06498154005115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</row>
    <row r="17" spans="1:189" s="3" customFormat="1" ht="49.5" customHeight="1" x14ac:dyDescent="0.2">
      <c r="A17" s="92" t="s">
        <v>57</v>
      </c>
      <c r="B17" s="97">
        <v>850</v>
      </c>
      <c r="C17" s="24" t="s">
        <v>16</v>
      </c>
      <c r="D17" s="24" t="s">
        <v>13</v>
      </c>
      <c r="E17" s="25" t="s">
        <v>51</v>
      </c>
      <c r="F17" s="24" t="s">
        <v>21</v>
      </c>
      <c r="G17" s="26" t="s">
        <v>12</v>
      </c>
      <c r="H17" s="47">
        <f t="shared" si="60"/>
        <v>710.5</v>
      </c>
      <c r="I17" s="48">
        <f t="shared" si="60"/>
        <v>550.70000000000005</v>
      </c>
      <c r="J17" s="49">
        <f t="shared" si="61"/>
        <v>77.508796622097123</v>
      </c>
      <c r="K17" s="44"/>
      <c r="L17" s="45"/>
      <c r="M17" s="50" t="e">
        <f t="shared" si="2"/>
        <v>#DIV/0!</v>
      </c>
      <c r="N17" s="44"/>
      <c r="O17" s="46"/>
      <c r="P17" s="20" t="e">
        <f t="shared" ref="P17:P23" si="62">O17/N17*100</f>
        <v>#DIV/0!</v>
      </c>
      <c r="Q17" s="44"/>
      <c r="R17" s="46"/>
      <c r="S17" s="50" t="e">
        <f t="shared" si="4"/>
        <v>#DIV/0!</v>
      </c>
      <c r="T17" s="44"/>
      <c r="U17" s="46"/>
      <c r="V17" s="50" t="e">
        <f t="shared" si="5"/>
        <v>#DIV/0!</v>
      </c>
      <c r="W17" s="44"/>
      <c r="X17" s="46"/>
      <c r="Y17" s="20" t="e">
        <f t="shared" si="6"/>
        <v>#DIV/0!</v>
      </c>
      <c r="Z17" s="44"/>
      <c r="AA17" s="46"/>
      <c r="AB17" s="50" t="e">
        <f t="shared" si="7"/>
        <v>#DIV/0!</v>
      </c>
      <c r="AC17" s="44"/>
      <c r="AD17" s="46"/>
      <c r="AE17" s="50" t="e">
        <f t="shared" si="8"/>
        <v>#DIV/0!</v>
      </c>
      <c r="AF17" s="44"/>
      <c r="AG17" s="46"/>
      <c r="AH17" s="50" t="e">
        <f t="shared" si="9"/>
        <v>#DIV/0!</v>
      </c>
      <c r="AI17" s="44"/>
      <c r="AJ17" s="46"/>
      <c r="AK17" s="50" t="e">
        <f t="shared" si="10"/>
        <v>#DIV/0!</v>
      </c>
      <c r="AL17" s="44"/>
      <c r="AM17" s="46"/>
      <c r="AN17" s="50" t="e">
        <f t="shared" si="11"/>
        <v>#DIV/0!</v>
      </c>
      <c r="AO17" s="44"/>
      <c r="AP17" s="46"/>
      <c r="AQ17" s="50" t="e">
        <f t="shared" si="12"/>
        <v>#DIV/0!</v>
      </c>
      <c r="AR17" s="44"/>
      <c r="AS17" s="46"/>
      <c r="AT17" s="50" t="e">
        <f t="shared" si="13"/>
        <v>#DIV/0!</v>
      </c>
      <c r="AU17" s="44"/>
      <c r="AV17" s="46"/>
      <c r="AW17" s="50" t="e">
        <f t="shared" si="14"/>
        <v>#DIV/0!</v>
      </c>
      <c r="AX17" s="44"/>
      <c r="AY17" s="46"/>
      <c r="AZ17" s="50" t="e">
        <f t="shared" si="15"/>
        <v>#DIV/0!</v>
      </c>
      <c r="BA17" s="44">
        <v>710.5</v>
      </c>
      <c r="BB17" s="46">
        <v>550.70000000000005</v>
      </c>
      <c r="BC17" s="20">
        <f t="shared" si="16"/>
        <v>77.508796622097123</v>
      </c>
      <c r="BD17" s="44"/>
      <c r="BE17" s="46"/>
      <c r="BF17" s="50" t="e">
        <f t="shared" si="17"/>
        <v>#DIV/0!</v>
      </c>
      <c r="BG17" s="45"/>
      <c r="BH17" s="46"/>
      <c r="BI17" s="54" t="e">
        <f t="shared" si="18"/>
        <v>#DIV/0!</v>
      </c>
      <c r="BJ17" s="44"/>
      <c r="BK17" s="46"/>
      <c r="BL17" s="50" t="e">
        <f t="shared" si="19"/>
        <v>#DIV/0!</v>
      </c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</row>
    <row r="18" spans="1:189" s="3" customFormat="1" ht="47.25" customHeight="1" x14ac:dyDescent="0.2">
      <c r="A18" s="51" t="s">
        <v>78</v>
      </c>
      <c r="B18" s="99">
        <v>850</v>
      </c>
      <c r="C18" s="52" t="s">
        <v>18</v>
      </c>
      <c r="D18" s="52" t="s">
        <v>18</v>
      </c>
      <c r="E18" s="52" t="s">
        <v>18</v>
      </c>
      <c r="F18" s="52" t="s">
        <v>18</v>
      </c>
      <c r="G18" s="157" t="s">
        <v>18</v>
      </c>
      <c r="H18" s="27">
        <f>H19+H20+H21</f>
        <v>1836.3</v>
      </c>
      <c r="I18" s="27">
        <f t="shared" ref="I18:AA18" si="63">I19+I20+I21</f>
        <v>550.9</v>
      </c>
      <c r="J18" s="27">
        <f t="shared" si="63"/>
        <v>90.001040257983988</v>
      </c>
      <c r="K18" s="27">
        <f t="shared" si="63"/>
        <v>461.3</v>
      </c>
      <c r="L18" s="27">
        <f t="shared" si="63"/>
        <v>138.4</v>
      </c>
      <c r="M18" s="27" t="e">
        <f t="shared" si="63"/>
        <v>#DIV/0!</v>
      </c>
      <c r="N18" s="27">
        <f t="shared" si="63"/>
        <v>0</v>
      </c>
      <c r="O18" s="27">
        <f t="shared" si="63"/>
        <v>0</v>
      </c>
      <c r="P18" s="27" t="e">
        <f t="shared" si="63"/>
        <v>#DIV/0!</v>
      </c>
      <c r="Q18" s="27">
        <f t="shared" si="63"/>
        <v>0</v>
      </c>
      <c r="R18" s="27">
        <f t="shared" si="63"/>
        <v>0</v>
      </c>
      <c r="S18" s="27" t="e">
        <f t="shared" si="63"/>
        <v>#DIV/0!</v>
      </c>
      <c r="T18" s="27">
        <f t="shared" si="63"/>
        <v>0</v>
      </c>
      <c r="U18" s="27">
        <f t="shared" si="63"/>
        <v>0</v>
      </c>
      <c r="V18" s="27" t="e">
        <f t="shared" si="63"/>
        <v>#DIV/0!</v>
      </c>
      <c r="W18" s="27">
        <f t="shared" si="63"/>
        <v>0</v>
      </c>
      <c r="X18" s="27">
        <f t="shared" si="63"/>
        <v>0</v>
      </c>
      <c r="Y18" s="189" t="e">
        <f t="shared" si="63"/>
        <v>#DIV/0!</v>
      </c>
      <c r="Z18" s="28">
        <f t="shared" si="63"/>
        <v>500</v>
      </c>
      <c r="AA18" s="36">
        <f t="shared" si="63"/>
        <v>150</v>
      </c>
      <c r="AB18" s="50">
        <f t="shared" ref="AB18:AB21" si="64">AA18/Z18*100</f>
        <v>30</v>
      </c>
      <c r="AC18" s="27">
        <f>AC19+AC20+AC21</f>
        <v>375</v>
      </c>
      <c r="AD18" s="28">
        <f>AD19+AD20+AD21</f>
        <v>112.5</v>
      </c>
      <c r="AE18" s="50">
        <f t="shared" ref="AE18:AE21" si="65">AD18/AC18*100</f>
        <v>30</v>
      </c>
      <c r="AF18" s="27">
        <f>AF19+AF20+AF21</f>
        <v>500</v>
      </c>
      <c r="AG18" s="28">
        <f>AG19+AG20+AG21</f>
        <v>150</v>
      </c>
      <c r="AH18" s="50">
        <f t="shared" ref="AH18:AH21" si="66">AG18/AF18*100</f>
        <v>30</v>
      </c>
      <c r="AI18" s="27">
        <f>AI19+AI20+AI21</f>
        <v>0</v>
      </c>
      <c r="AJ18" s="28">
        <f>AJ19+AJ20+AJ21</f>
        <v>0</v>
      </c>
      <c r="AK18" s="50" t="e">
        <f t="shared" ref="AK18:AK21" si="67">AJ18/AI18*100</f>
        <v>#DIV/0!</v>
      </c>
      <c r="AL18" s="27">
        <f>AL19+AL20+AL21</f>
        <v>0</v>
      </c>
      <c r="AM18" s="28">
        <f>AM19+AM20+AM21</f>
        <v>0</v>
      </c>
      <c r="AN18" s="50" t="e">
        <f t="shared" ref="AN18:AN21" si="68">AM18/AL18*100</f>
        <v>#DIV/0!</v>
      </c>
      <c r="AO18" s="27">
        <f>AO19+AO20+AO21</f>
        <v>0</v>
      </c>
      <c r="AP18" s="28">
        <f>AP19+AP20+AP21</f>
        <v>0</v>
      </c>
      <c r="AQ18" s="50" t="e">
        <f t="shared" ref="AQ18:AQ21" si="69">AP18/AO18*100</f>
        <v>#DIV/0!</v>
      </c>
      <c r="AR18" s="57">
        <v>0</v>
      </c>
      <c r="AS18" s="158">
        <v>0</v>
      </c>
      <c r="AT18" s="50" t="e">
        <f t="shared" ref="AT18:AT21" si="70">AS18/AR18*100</f>
        <v>#DIV/0!</v>
      </c>
      <c r="AU18" s="27">
        <f>AU19+AU20+AU21</f>
        <v>0</v>
      </c>
      <c r="AV18" s="28">
        <f>AV19+AV20+AV21</f>
        <v>0</v>
      </c>
      <c r="AW18" s="50" t="e">
        <f t="shared" ref="AW18:AW21" si="71">AV18/AU18*100</f>
        <v>#DIV/0!</v>
      </c>
      <c r="AX18" s="27">
        <f>AX19+AX20+AX21</f>
        <v>0</v>
      </c>
      <c r="AY18" s="28">
        <f>AY19+AY20+AY21</f>
        <v>0</v>
      </c>
      <c r="AZ18" s="50" t="e">
        <f t="shared" ref="AZ18:AZ21" si="72">AY18/AX18*100</f>
        <v>#DIV/0!</v>
      </c>
      <c r="BA18" s="27">
        <f>BA19+BA20+BA21</f>
        <v>0</v>
      </c>
      <c r="BB18" s="28">
        <f>BB19+BB20+BB21</f>
        <v>0</v>
      </c>
      <c r="BC18" s="20" t="e">
        <f t="shared" ref="BC18:BC21" si="73">BB18/BA18*100</f>
        <v>#DIV/0!</v>
      </c>
      <c r="BD18" s="27">
        <f>BD19+BD20+BD21</f>
        <v>0</v>
      </c>
      <c r="BE18" s="28">
        <f>BE19+BE20+BE21</f>
        <v>0</v>
      </c>
      <c r="BF18" s="50" t="e">
        <f t="shared" ref="BF18:BF21" si="74">BE18/BD18*100</f>
        <v>#DIV/0!</v>
      </c>
      <c r="BG18" s="27">
        <f>BG19+BG20+BG21</f>
        <v>0</v>
      </c>
      <c r="BH18" s="28">
        <f>BH19+BH20+BH21</f>
        <v>0</v>
      </c>
      <c r="BI18" s="54" t="e">
        <f t="shared" ref="BI18:BI21" si="75">BH18/BG18*100</f>
        <v>#DIV/0!</v>
      </c>
      <c r="BJ18" s="27">
        <f>BJ19+BJ20+BJ21</f>
        <v>0</v>
      </c>
      <c r="BK18" s="28">
        <f>BK19+BK20+BK21</f>
        <v>0</v>
      </c>
      <c r="BL18" s="50" t="e">
        <f t="shared" ref="BL18:BL21" si="76">BK18/BJ18*100</f>
        <v>#DIV/0!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</row>
    <row r="19" spans="1:189" s="43" customFormat="1" ht="38.25" customHeight="1" x14ac:dyDescent="0.2">
      <c r="A19" s="152"/>
      <c r="B19" s="98">
        <v>850</v>
      </c>
      <c r="C19" s="37" t="s">
        <v>16</v>
      </c>
      <c r="D19" s="37" t="s">
        <v>13</v>
      </c>
      <c r="E19" s="106" t="s">
        <v>77</v>
      </c>
      <c r="F19" s="98">
        <v>521</v>
      </c>
      <c r="G19" s="121">
        <v>251</v>
      </c>
      <c r="H19" s="142">
        <f t="shared" ref="H19:H21" si="77">K19+N19+Q19+T19+W19+Z19+AC19+AF19+AI19+AL19+AO19+AR19+AU19+AX19+BA19+BD19+BG19+BJ19</f>
        <v>961.3</v>
      </c>
      <c r="I19" s="143">
        <f t="shared" ref="I19:I21" si="78">L19+O19+R19+U19+X19+AA19+AD19+AG19+AJ19+AM19+AP19+AS19+AV19+AY19+BB19+BE19+BH19+BK19</f>
        <v>288.39999999999998</v>
      </c>
      <c r="J19" s="153">
        <f t="shared" si="61"/>
        <v>30.001040257983981</v>
      </c>
      <c r="K19" s="154">
        <v>461.3</v>
      </c>
      <c r="L19" s="155">
        <v>138.4</v>
      </c>
      <c r="M19" s="153">
        <f>L19/K19*100</f>
        <v>30.002167786689792</v>
      </c>
      <c r="N19" s="38"/>
      <c r="O19" s="40"/>
      <c r="P19" s="153" t="e">
        <f t="shared" ref="P19:P21" si="79">O19/N19*100</f>
        <v>#DIV/0!</v>
      </c>
      <c r="Q19" s="38"/>
      <c r="R19" s="40"/>
      <c r="S19" s="153" t="e">
        <f t="shared" ref="S19:S21" si="80">R19/Q19*100</f>
        <v>#DIV/0!</v>
      </c>
      <c r="T19" s="154"/>
      <c r="U19" s="156"/>
      <c r="V19" s="153" t="e">
        <f t="shared" ref="V19:V21" si="81">U19/T19*100</f>
        <v>#DIV/0!</v>
      </c>
      <c r="W19" s="154"/>
      <c r="X19" s="156"/>
      <c r="Y19" s="153" t="e">
        <f t="shared" ref="Y19:Y21" si="82">X19/W19*100</f>
        <v>#DIV/0!</v>
      </c>
      <c r="Z19" s="154">
        <v>500</v>
      </c>
      <c r="AA19" s="156">
        <v>150</v>
      </c>
      <c r="AB19" s="153">
        <f t="shared" si="64"/>
        <v>30</v>
      </c>
      <c r="AC19" s="154"/>
      <c r="AD19" s="156"/>
      <c r="AE19" s="153" t="e">
        <f t="shared" si="65"/>
        <v>#DIV/0!</v>
      </c>
      <c r="AF19" s="154"/>
      <c r="AG19" s="156"/>
      <c r="AH19" s="153" t="e">
        <f t="shared" si="66"/>
        <v>#DIV/0!</v>
      </c>
      <c r="AI19" s="154"/>
      <c r="AJ19" s="156"/>
      <c r="AK19" s="153" t="e">
        <f t="shared" si="67"/>
        <v>#DIV/0!</v>
      </c>
      <c r="AL19" s="154"/>
      <c r="AM19" s="156"/>
      <c r="AN19" s="153" t="e">
        <f t="shared" si="68"/>
        <v>#DIV/0!</v>
      </c>
      <c r="AO19" s="154"/>
      <c r="AP19" s="156"/>
      <c r="AQ19" s="153" t="e">
        <f t="shared" si="69"/>
        <v>#DIV/0!</v>
      </c>
      <c r="AR19" s="154"/>
      <c r="AS19" s="156"/>
      <c r="AT19" s="153" t="e">
        <f t="shared" si="70"/>
        <v>#DIV/0!</v>
      </c>
      <c r="AU19" s="38"/>
      <c r="AV19" s="40"/>
      <c r="AW19" s="153" t="e">
        <f t="shared" si="71"/>
        <v>#DIV/0!</v>
      </c>
      <c r="AX19" s="38"/>
      <c r="AY19" s="40"/>
      <c r="AZ19" s="153" t="e">
        <f t="shared" si="72"/>
        <v>#DIV/0!</v>
      </c>
      <c r="BA19" s="154"/>
      <c r="BB19" s="156"/>
      <c r="BC19" s="153" t="e">
        <f t="shared" si="73"/>
        <v>#DIV/0!</v>
      </c>
      <c r="BD19" s="154"/>
      <c r="BE19" s="156"/>
      <c r="BF19" s="153" t="e">
        <f t="shared" si="74"/>
        <v>#DIV/0!</v>
      </c>
      <c r="BG19" s="39"/>
      <c r="BH19" s="40"/>
      <c r="BI19" s="153" t="e">
        <f t="shared" si="75"/>
        <v>#DIV/0!</v>
      </c>
      <c r="BJ19" s="154"/>
      <c r="BK19" s="156"/>
      <c r="BL19" s="153" t="e">
        <f t="shared" si="76"/>
        <v>#DIV/0!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</row>
    <row r="20" spans="1:189" s="43" customFormat="1" ht="38.25" customHeight="1" x14ac:dyDescent="0.2">
      <c r="A20" s="152"/>
      <c r="B20" s="98">
        <v>850</v>
      </c>
      <c r="C20" s="131" t="s">
        <v>19</v>
      </c>
      <c r="D20" s="37" t="s">
        <v>10</v>
      </c>
      <c r="E20" s="106" t="s">
        <v>77</v>
      </c>
      <c r="F20" s="98">
        <v>521</v>
      </c>
      <c r="G20" s="121">
        <v>251</v>
      </c>
      <c r="H20" s="142">
        <f t="shared" si="77"/>
        <v>375</v>
      </c>
      <c r="I20" s="143">
        <f t="shared" si="78"/>
        <v>112.5</v>
      </c>
      <c r="J20" s="153">
        <f t="shared" si="61"/>
        <v>30</v>
      </c>
      <c r="K20" s="154"/>
      <c r="L20" s="155"/>
      <c r="M20" s="153" t="e">
        <f t="shared" si="2"/>
        <v>#DIV/0!</v>
      </c>
      <c r="N20" s="38"/>
      <c r="O20" s="40"/>
      <c r="P20" s="153" t="e">
        <f t="shared" si="79"/>
        <v>#DIV/0!</v>
      </c>
      <c r="Q20" s="38"/>
      <c r="R20" s="40"/>
      <c r="S20" s="153" t="e">
        <f t="shared" si="80"/>
        <v>#DIV/0!</v>
      </c>
      <c r="T20" s="154"/>
      <c r="U20" s="156"/>
      <c r="V20" s="153" t="e">
        <f t="shared" si="81"/>
        <v>#DIV/0!</v>
      </c>
      <c r="W20" s="154"/>
      <c r="X20" s="156"/>
      <c r="Y20" s="153" t="e">
        <f t="shared" si="82"/>
        <v>#DIV/0!</v>
      </c>
      <c r="Z20" s="154"/>
      <c r="AA20" s="156"/>
      <c r="AB20" s="153" t="e">
        <f t="shared" si="64"/>
        <v>#DIV/0!</v>
      </c>
      <c r="AC20" s="154">
        <v>375</v>
      </c>
      <c r="AD20" s="156">
        <v>112.5</v>
      </c>
      <c r="AE20" s="153">
        <f t="shared" si="65"/>
        <v>30</v>
      </c>
      <c r="AF20" s="154"/>
      <c r="AG20" s="156"/>
      <c r="AH20" s="153" t="e">
        <f t="shared" si="66"/>
        <v>#DIV/0!</v>
      </c>
      <c r="AI20" s="154"/>
      <c r="AJ20" s="156"/>
      <c r="AK20" s="153" t="e">
        <f t="shared" si="67"/>
        <v>#DIV/0!</v>
      </c>
      <c r="AL20" s="154"/>
      <c r="AM20" s="156"/>
      <c r="AN20" s="153" t="e">
        <f t="shared" si="68"/>
        <v>#DIV/0!</v>
      </c>
      <c r="AO20" s="154"/>
      <c r="AP20" s="156"/>
      <c r="AQ20" s="153" t="e">
        <f t="shared" si="69"/>
        <v>#DIV/0!</v>
      </c>
      <c r="AR20" s="154"/>
      <c r="AS20" s="156"/>
      <c r="AT20" s="153" t="e">
        <f t="shared" si="70"/>
        <v>#DIV/0!</v>
      </c>
      <c r="AU20" s="38"/>
      <c r="AV20" s="40"/>
      <c r="AW20" s="153" t="e">
        <f t="shared" si="71"/>
        <v>#DIV/0!</v>
      </c>
      <c r="AX20" s="38"/>
      <c r="AY20" s="40"/>
      <c r="AZ20" s="153" t="e">
        <f t="shared" si="72"/>
        <v>#DIV/0!</v>
      </c>
      <c r="BA20" s="154"/>
      <c r="BB20" s="156"/>
      <c r="BC20" s="153" t="e">
        <f t="shared" si="73"/>
        <v>#DIV/0!</v>
      </c>
      <c r="BD20" s="154"/>
      <c r="BE20" s="156"/>
      <c r="BF20" s="153" t="e">
        <f t="shared" si="74"/>
        <v>#DIV/0!</v>
      </c>
      <c r="BG20" s="39"/>
      <c r="BH20" s="40"/>
      <c r="BI20" s="153" t="e">
        <f t="shared" si="75"/>
        <v>#DIV/0!</v>
      </c>
      <c r="BJ20" s="154"/>
      <c r="BK20" s="156"/>
      <c r="BL20" s="153" t="e">
        <f t="shared" si="76"/>
        <v>#DIV/0!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</row>
    <row r="21" spans="1:189" s="43" customFormat="1" ht="38.25" customHeight="1" x14ac:dyDescent="0.2">
      <c r="A21" s="152"/>
      <c r="B21" s="98">
        <v>850</v>
      </c>
      <c r="C21" s="98">
        <v>11</v>
      </c>
      <c r="D21" s="37" t="s">
        <v>10</v>
      </c>
      <c r="E21" s="106" t="s">
        <v>77</v>
      </c>
      <c r="F21" s="98">
        <v>521</v>
      </c>
      <c r="G21" s="121">
        <v>251</v>
      </c>
      <c r="H21" s="142">
        <f t="shared" si="77"/>
        <v>500</v>
      </c>
      <c r="I21" s="143">
        <f t="shared" si="78"/>
        <v>150</v>
      </c>
      <c r="J21" s="153">
        <f t="shared" si="61"/>
        <v>30</v>
      </c>
      <c r="K21" s="154"/>
      <c r="L21" s="155"/>
      <c r="M21" s="153" t="e">
        <f t="shared" si="2"/>
        <v>#DIV/0!</v>
      </c>
      <c r="N21" s="38"/>
      <c r="O21" s="40"/>
      <c r="P21" s="153" t="e">
        <f t="shared" si="79"/>
        <v>#DIV/0!</v>
      </c>
      <c r="Q21" s="38"/>
      <c r="R21" s="40"/>
      <c r="S21" s="153" t="e">
        <f t="shared" si="80"/>
        <v>#DIV/0!</v>
      </c>
      <c r="T21" s="154"/>
      <c r="U21" s="156"/>
      <c r="V21" s="153" t="e">
        <f t="shared" si="81"/>
        <v>#DIV/0!</v>
      </c>
      <c r="W21" s="154"/>
      <c r="X21" s="156"/>
      <c r="Y21" s="153" t="e">
        <f t="shared" si="82"/>
        <v>#DIV/0!</v>
      </c>
      <c r="Z21" s="154"/>
      <c r="AA21" s="156"/>
      <c r="AB21" s="153" t="e">
        <f t="shared" si="64"/>
        <v>#DIV/0!</v>
      </c>
      <c r="AC21" s="154"/>
      <c r="AD21" s="156"/>
      <c r="AE21" s="153" t="e">
        <f t="shared" si="65"/>
        <v>#DIV/0!</v>
      </c>
      <c r="AF21" s="154">
        <v>500</v>
      </c>
      <c r="AG21" s="156">
        <v>150</v>
      </c>
      <c r="AH21" s="153">
        <f t="shared" si="66"/>
        <v>30</v>
      </c>
      <c r="AI21" s="154"/>
      <c r="AJ21" s="156"/>
      <c r="AK21" s="153" t="e">
        <f t="shared" si="67"/>
        <v>#DIV/0!</v>
      </c>
      <c r="AL21" s="154"/>
      <c r="AM21" s="156"/>
      <c r="AN21" s="153" t="e">
        <f t="shared" si="68"/>
        <v>#DIV/0!</v>
      </c>
      <c r="AO21" s="154"/>
      <c r="AP21" s="156"/>
      <c r="AQ21" s="153" t="e">
        <f t="shared" si="69"/>
        <v>#DIV/0!</v>
      </c>
      <c r="AR21" s="154"/>
      <c r="AS21" s="156"/>
      <c r="AT21" s="153" t="e">
        <f t="shared" si="70"/>
        <v>#DIV/0!</v>
      </c>
      <c r="AU21" s="38"/>
      <c r="AV21" s="40"/>
      <c r="AW21" s="153" t="e">
        <f t="shared" si="71"/>
        <v>#DIV/0!</v>
      </c>
      <c r="AX21" s="38"/>
      <c r="AY21" s="40"/>
      <c r="AZ21" s="153" t="e">
        <f t="shared" si="72"/>
        <v>#DIV/0!</v>
      </c>
      <c r="BA21" s="154"/>
      <c r="BB21" s="156"/>
      <c r="BC21" s="153" t="e">
        <f t="shared" si="73"/>
        <v>#DIV/0!</v>
      </c>
      <c r="BD21" s="154"/>
      <c r="BE21" s="156"/>
      <c r="BF21" s="153" t="e">
        <f t="shared" si="74"/>
        <v>#DIV/0!</v>
      </c>
      <c r="BG21" s="39"/>
      <c r="BH21" s="40"/>
      <c r="BI21" s="153" t="e">
        <f t="shared" si="75"/>
        <v>#DIV/0!</v>
      </c>
      <c r="BJ21" s="154"/>
      <c r="BK21" s="156"/>
      <c r="BL21" s="153" t="e">
        <f t="shared" si="76"/>
        <v>#DIV/0!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</row>
    <row r="22" spans="1:189" s="3" customFormat="1" ht="38.25" customHeight="1" x14ac:dyDescent="0.2">
      <c r="A22" s="23" t="s">
        <v>62</v>
      </c>
      <c r="B22" s="97">
        <v>850</v>
      </c>
      <c r="C22" s="76" t="s">
        <v>17</v>
      </c>
      <c r="D22" s="24" t="s">
        <v>22</v>
      </c>
      <c r="E22" s="25" t="s">
        <v>52</v>
      </c>
      <c r="F22" s="98">
        <v>522</v>
      </c>
      <c r="G22" s="121">
        <v>254</v>
      </c>
      <c r="H22" s="27">
        <f t="shared" si="60"/>
        <v>30970</v>
      </c>
      <c r="I22" s="28">
        <f t="shared" si="60"/>
        <v>21443.3</v>
      </c>
      <c r="J22" s="29">
        <f t="shared" ref="J22:J36" si="83">I22/H22*100</f>
        <v>69.238940910558597</v>
      </c>
      <c r="K22" s="59"/>
      <c r="L22" s="60"/>
      <c r="M22" s="61" t="e">
        <f t="shared" ref="M22:M36" si="84">L22/K22*100</f>
        <v>#DIV/0!</v>
      </c>
      <c r="N22" s="44"/>
      <c r="O22" s="46"/>
      <c r="P22" s="20" t="e">
        <f t="shared" si="62"/>
        <v>#DIV/0!</v>
      </c>
      <c r="Q22" s="44"/>
      <c r="R22" s="46"/>
      <c r="S22" s="50" t="e">
        <f t="shared" si="4"/>
        <v>#DIV/0!</v>
      </c>
      <c r="T22" s="59"/>
      <c r="U22" s="62"/>
      <c r="V22" s="50" t="e">
        <f t="shared" si="5"/>
        <v>#DIV/0!</v>
      </c>
      <c r="W22" s="59"/>
      <c r="X22" s="62"/>
      <c r="Y22" s="20" t="e">
        <f t="shared" si="6"/>
        <v>#DIV/0!</v>
      </c>
      <c r="Z22" s="59"/>
      <c r="AA22" s="62"/>
      <c r="AB22" s="50" t="e">
        <f t="shared" si="7"/>
        <v>#DIV/0!</v>
      </c>
      <c r="AC22" s="59"/>
      <c r="AD22" s="62"/>
      <c r="AE22" s="50" t="e">
        <f t="shared" si="8"/>
        <v>#DIV/0!</v>
      </c>
      <c r="AF22" s="59"/>
      <c r="AG22" s="62"/>
      <c r="AH22" s="50" t="e">
        <f t="shared" si="9"/>
        <v>#DIV/0!</v>
      </c>
      <c r="AI22" s="59"/>
      <c r="AJ22" s="62"/>
      <c r="AK22" s="50" t="e">
        <f t="shared" si="10"/>
        <v>#DIV/0!</v>
      </c>
      <c r="AL22" s="59"/>
      <c r="AM22" s="62"/>
      <c r="AN22" s="50" t="e">
        <f t="shared" si="11"/>
        <v>#DIV/0!</v>
      </c>
      <c r="AO22" s="59"/>
      <c r="AP22" s="62"/>
      <c r="AQ22" s="50" t="e">
        <f t="shared" si="12"/>
        <v>#DIV/0!</v>
      </c>
      <c r="AR22" s="59"/>
      <c r="AS22" s="62"/>
      <c r="AT22" s="50" t="e">
        <f t="shared" si="13"/>
        <v>#DIV/0!</v>
      </c>
      <c r="AU22" s="44"/>
      <c r="AV22" s="46"/>
      <c r="AW22" s="50" t="e">
        <f t="shared" si="14"/>
        <v>#DIV/0!</v>
      </c>
      <c r="AX22" s="44"/>
      <c r="AY22" s="46"/>
      <c r="AZ22" s="50" t="e">
        <f t="shared" si="15"/>
        <v>#DIV/0!</v>
      </c>
      <c r="BA22" s="59"/>
      <c r="BB22" s="62"/>
      <c r="BC22" s="20" t="e">
        <f t="shared" si="16"/>
        <v>#DIV/0!</v>
      </c>
      <c r="BD22" s="59"/>
      <c r="BE22" s="62"/>
      <c r="BF22" s="50" t="e">
        <f t="shared" si="17"/>
        <v>#DIV/0!</v>
      </c>
      <c r="BG22" s="45"/>
      <c r="BH22" s="46"/>
      <c r="BI22" s="54" t="e">
        <f t="shared" si="18"/>
        <v>#DIV/0!</v>
      </c>
      <c r="BJ22" s="59">
        <v>30970</v>
      </c>
      <c r="BK22" s="62">
        <v>21443.3</v>
      </c>
      <c r="BL22" s="50">
        <f t="shared" si="19"/>
        <v>69.238940910558597</v>
      </c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</row>
    <row r="23" spans="1:189" s="3" customFormat="1" ht="35.25" customHeight="1" x14ac:dyDescent="0.2">
      <c r="A23" s="94" t="s">
        <v>79</v>
      </c>
      <c r="B23" s="97">
        <v>850</v>
      </c>
      <c r="C23" s="24" t="s">
        <v>16</v>
      </c>
      <c r="D23" s="24" t="s">
        <v>13</v>
      </c>
      <c r="E23" s="25" t="s">
        <v>80</v>
      </c>
      <c r="F23" s="24" t="s">
        <v>21</v>
      </c>
      <c r="G23" s="26" t="s">
        <v>12</v>
      </c>
      <c r="H23" s="47">
        <f t="shared" ref="H23" si="85">K23+N23+Q23+T23+W23+Z23+AC23+AF23+AI23+AL23+AO23+AR23+AU23+AX23+BA23+BD23+BG23+BJ23</f>
        <v>3026.7</v>
      </c>
      <c r="I23" s="48">
        <f t="shared" ref="I23" si="86">L23+O23+R23+U23+X23+AA23+AD23+AG23+AJ23+AM23+AP23+AS23+AV23+AY23+BB23+BE23+BH23+BK23</f>
        <v>1239.3</v>
      </c>
      <c r="J23" s="29">
        <f t="shared" ref="J23" si="87">I23/H23*100</f>
        <v>40.945584299732388</v>
      </c>
      <c r="K23" s="59"/>
      <c r="L23" s="62"/>
      <c r="M23" s="58" t="e">
        <f t="shared" ref="M23" si="88">L23/K23*100</f>
        <v>#DIV/0!</v>
      </c>
      <c r="N23" s="59"/>
      <c r="O23" s="62"/>
      <c r="P23" s="58" t="e">
        <f t="shared" si="62"/>
        <v>#DIV/0!</v>
      </c>
      <c r="Q23" s="59"/>
      <c r="R23" s="62"/>
      <c r="S23" s="58" t="e">
        <f t="shared" si="4"/>
        <v>#DIV/0!</v>
      </c>
      <c r="T23" s="59"/>
      <c r="U23" s="62"/>
      <c r="V23" s="58" t="e">
        <f t="shared" si="5"/>
        <v>#DIV/0!</v>
      </c>
      <c r="W23" s="59"/>
      <c r="X23" s="62"/>
      <c r="Y23" s="58" t="e">
        <f t="shared" si="6"/>
        <v>#DIV/0!</v>
      </c>
      <c r="Z23" s="59"/>
      <c r="AA23" s="62"/>
      <c r="AB23" s="58" t="e">
        <f t="shared" si="7"/>
        <v>#DIV/0!</v>
      </c>
      <c r="AC23" s="59"/>
      <c r="AD23" s="62"/>
      <c r="AE23" s="58" t="e">
        <f t="shared" si="8"/>
        <v>#DIV/0!</v>
      </c>
      <c r="AF23" s="59"/>
      <c r="AG23" s="62"/>
      <c r="AH23" s="58" t="e">
        <f t="shared" si="9"/>
        <v>#DIV/0!</v>
      </c>
      <c r="AI23" s="59"/>
      <c r="AJ23" s="62"/>
      <c r="AK23" s="58" t="e">
        <f t="shared" si="10"/>
        <v>#DIV/0!</v>
      </c>
      <c r="AL23" s="59"/>
      <c r="AM23" s="62"/>
      <c r="AN23" s="58" t="e">
        <f t="shared" si="11"/>
        <v>#DIV/0!</v>
      </c>
      <c r="AO23" s="59"/>
      <c r="AP23" s="62"/>
      <c r="AQ23" s="58" t="e">
        <f t="shared" si="12"/>
        <v>#DIV/0!</v>
      </c>
      <c r="AR23" s="59">
        <v>3026.7</v>
      </c>
      <c r="AS23" s="62">
        <v>1239.3</v>
      </c>
      <c r="AT23" s="58">
        <f t="shared" si="13"/>
        <v>40.945584299732388</v>
      </c>
      <c r="AU23" s="59"/>
      <c r="AV23" s="62"/>
      <c r="AW23" s="58" t="e">
        <f t="shared" si="14"/>
        <v>#DIV/0!</v>
      </c>
      <c r="AX23" s="59"/>
      <c r="AY23" s="62"/>
      <c r="AZ23" s="58" t="e">
        <f t="shared" si="15"/>
        <v>#DIV/0!</v>
      </c>
      <c r="BA23" s="59"/>
      <c r="BB23" s="62"/>
      <c r="BC23" s="58" t="e">
        <f t="shared" si="16"/>
        <v>#DIV/0!</v>
      </c>
      <c r="BD23" s="59"/>
      <c r="BE23" s="62"/>
      <c r="BF23" s="58" t="e">
        <f t="shared" si="17"/>
        <v>#DIV/0!</v>
      </c>
      <c r="BG23" s="60"/>
      <c r="BH23" s="62"/>
      <c r="BI23" s="63" t="e">
        <f t="shared" si="18"/>
        <v>#DIV/0!</v>
      </c>
      <c r="BJ23" s="59"/>
      <c r="BK23" s="62"/>
      <c r="BL23" s="58" t="e">
        <f t="shared" si="19"/>
        <v>#DIV/0!</v>
      </c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</row>
    <row r="24" spans="1:189" s="3" customFormat="1" ht="35.25" customHeight="1" thickBot="1" x14ac:dyDescent="0.25">
      <c r="A24" s="94" t="s">
        <v>60</v>
      </c>
      <c r="B24" s="97">
        <v>850</v>
      </c>
      <c r="C24" s="24" t="s">
        <v>16</v>
      </c>
      <c r="D24" s="24" t="s">
        <v>13</v>
      </c>
      <c r="E24" s="25" t="s">
        <v>53</v>
      </c>
      <c r="F24" s="24" t="s">
        <v>21</v>
      </c>
      <c r="G24" s="26" t="s">
        <v>12</v>
      </c>
      <c r="H24" s="47">
        <f t="shared" si="60"/>
        <v>18089.5</v>
      </c>
      <c r="I24" s="48">
        <f t="shared" si="60"/>
        <v>13081.399999999998</v>
      </c>
      <c r="J24" s="29">
        <f t="shared" si="83"/>
        <v>72.31487879709222</v>
      </c>
      <c r="K24" s="59"/>
      <c r="L24" s="62"/>
      <c r="M24" s="58" t="e">
        <f t="shared" si="84"/>
        <v>#DIV/0!</v>
      </c>
      <c r="N24" s="59">
        <v>4047.2</v>
      </c>
      <c r="O24" s="62">
        <v>3392.6</v>
      </c>
      <c r="P24" s="58">
        <f t="shared" ref="P24:P36" si="89">O24/N24*100</f>
        <v>83.825854912037954</v>
      </c>
      <c r="Q24" s="59">
        <v>385</v>
      </c>
      <c r="R24" s="62">
        <v>339.7</v>
      </c>
      <c r="S24" s="58">
        <f t="shared" ref="S24:S36" si="90">R24/Q24*100</f>
        <v>88.233766233766232</v>
      </c>
      <c r="T24" s="59">
        <v>2711</v>
      </c>
      <c r="U24" s="62">
        <v>2557.5</v>
      </c>
      <c r="V24" s="58">
        <f t="shared" ref="V24:V36" si="91">U24/T24*100</f>
        <v>94.337882700110669</v>
      </c>
      <c r="W24" s="59">
        <v>528.5</v>
      </c>
      <c r="X24" s="62">
        <v>403.7</v>
      </c>
      <c r="Y24" s="58">
        <f t="shared" ref="Y24:Y36" si="92">X24/W24*100</f>
        <v>76.385998107852416</v>
      </c>
      <c r="Z24" s="59">
        <v>249.8</v>
      </c>
      <c r="AA24" s="62">
        <v>81.2</v>
      </c>
      <c r="AB24" s="58">
        <f t="shared" ref="AB24:AB36" si="93">AA24/Z24*100</f>
        <v>32.506004803843076</v>
      </c>
      <c r="AC24" s="59"/>
      <c r="AD24" s="62"/>
      <c r="AE24" s="58" t="e">
        <f t="shared" ref="AE24:AE36" si="94">AD24/AC24*100</f>
        <v>#DIV/0!</v>
      </c>
      <c r="AF24" s="59"/>
      <c r="AG24" s="62"/>
      <c r="AH24" s="58" t="e">
        <f t="shared" ref="AH24:AH36" si="95">AG24/AF24*100</f>
        <v>#DIV/0!</v>
      </c>
      <c r="AI24" s="59"/>
      <c r="AJ24" s="62"/>
      <c r="AK24" s="58" t="e">
        <f t="shared" ref="AK24:AK36" si="96">AJ24/AI24*100</f>
        <v>#DIV/0!</v>
      </c>
      <c r="AL24" s="59">
        <v>249.8</v>
      </c>
      <c r="AM24" s="62">
        <v>124.9</v>
      </c>
      <c r="AN24" s="58">
        <f t="shared" ref="AN24:AN36" si="97">AM24/AL24*100</f>
        <v>50</v>
      </c>
      <c r="AO24" s="59"/>
      <c r="AP24" s="62"/>
      <c r="AQ24" s="58" t="e">
        <f t="shared" ref="AQ24:AQ36" si="98">AP24/AO24*100</f>
        <v>#DIV/0!</v>
      </c>
      <c r="AR24" s="59">
        <v>528.5</v>
      </c>
      <c r="AS24" s="62">
        <v>442.5</v>
      </c>
      <c r="AT24" s="58">
        <f t="shared" ref="AT24:AT36" si="99">AS24/AR24*100</f>
        <v>83.727530747398291</v>
      </c>
      <c r="AU24" s="59"/>
      <c r="AV24" s="62"/>
      <c r="AW24" s="58" t="e">
        <f t="shared" ref="AW24:AW36" si="100">AV24/AU24*100</f>
        <v>#DIV/0!</v>
      </c>
      <c r="AX24" s="59"/>
      <c r="AY24" s="62"/>
      <c r="AZ24" s="58" t="e">
        <f t="shared" ref="AZ24:AZ36" si="101">AY24/AX24*100</f>
        <v>#DIV/0!</v>
      </c>
      <c r="BA24" s="59"/>
      <c r="BB24" s="62"/>
      <c r="BC24" s="58" t="e">
        <f t="shared" ref="BC24:BC36" si="102">BB24/BA24*100</f>
        <v>#DIV/0!</v>
      </c>
      <c r="BD24" s="59">
        <v>548.9</v>
      </c>
      <c r="BE24" s="62">
        <v>548.9</v>
      </c>
      <c r="BF24" s="58">
        <f t="shared" ref="BF24:BF36" si="103">BE24/BD24*100</f>
        <v>100</v>
      </c>
      <c r="BG24" s="60"/>
      <c r="BH24" s="62"/>
      <c r="BI24" s="63" t="e">
        <f t="shared" ref="BI24:BI36" si="104">BH24/BG24*100</f>
        <v>#DIV/0!</v>
      </c>
      <c r="BJ24" s="59">
        <v>8840.7999999999993</v>
      </c>
      <c r="BK24" s="62">
        <v>5190.3999999999996</v>
      </c>
      <c r="BL24" s="58">
        <f t="shared" ref="BL24:BL36" si="105">BK24/BJ24*100</f>
        <v>58.709619039000991</v>
      </c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</row>
    <row r="25" spans="1:189" s="74" customFormat="1" ht="26.25" customHeight="1" thickBot="1" x14ac:dyDescent="0.25">
      <c r="A25" s="64" t="s">
        <v>23</v>
      </c>
      <c r="B25" s="100"/>
      <c r="C25" s="65"/>
      <c r="D25" s="65"/>
      <c r="E25" s="66"/>
      <c r="F25" s="65"/>
      <c r="G25" s="67"/>
      <c r="H25" s="68">
        <f>H14+H15+H17+H22+H24+H18+H23+H13</f>
        <v>211980</v>
      </c>
      <c r="I25" s="69">
        <f>I14+I15+I17+I22+I24+I18+I23+I13</f>
        <v>152365.49999999997</v>
      </c>
      <c r="J25" s="70">
        <f t="shared" si="83"/>
        <v>71.877299745258966</v>
      </c>
      <c r="K25" s="68">
        <f>K14+K15+K17+K22+K24+K18+K23+K13</f>
        <v>461.3</v>
      </c>
      <c r="L25" s="69">
        <f>L14+L15+L17+L22+L24+L18+L23+L13</f>
        <v>138.4</v>
      </c>
      <c r="M25" s="71">
        <f t="shared" si="84"/>
        <v>30.002167786689792</v>
      </c>
      <c r="N25" s="68">
        <f>N14+N15+N17+N22+N24+N18+N23+N13</f>
        <v>4047.2</v>
      </c>
      <c r="O25" s="69">
        <f>O14+O15+O17+O22+O24+O18+O23+O13</f>
        <v>3392.6</v>
      </c>
      <c r="P25" s="71">
        <f t="shared" si="89"/>
        <v>83.825854912037954</v>
      </c>
      <c r="Q25" s="68">
        <f>Q14+Q15+Q17+Q22+Q24+Q18+Q23+Q13</f>
        <v>385</v>
      </c>
      <c r="R25" s="69">
        <f>R14+R15+R17+R22+R24+R18+R23+R13</f>
        <v>339.7</v>
      </c>
      <c r="S25" s="71">
        <f t="shared" si="90"/>
        <v>88.233766233766232</v>
      </c>
      <c r="T25" s="68">
        <f>T14+T15+T17+T22+T24+T18+T23+T13</f>
        <v>2711</v>
      </c>
      <c r="U25" s="69">
        <f>U14+U15+U17+U22+U24+U18+U23+U13</f>
        <v>2557.5</v>
      </c>
      <c r="V25" s="71">
        <f t="shared" si="91"/>
        <v>94.337882700110669</v>
      </c>
      <c r="W25" s="68">
        <f>W14+W15+W17+W22+W24+W18+W23+W13</f>
        <v>528.5</v>
      </c>
      <c r="X25" s="69">
        <f>X14+X15+X17+X22+X24+X18+X23+X13</f>
        <v>403.7</v>
      </c>
      <c r="Y25" s="71">
        <f t="shared" si="92"/>
        <v>76.385998107852416</v>
      </c>
      <c r="Z25" s="68">
        <f>Z14+Z15+Z17+Z22+Z24+Z18+Z23+Z13</f>
        <v>749.8</v>
      </c>
      <c r="AA25" s="69">
        <f>AA14+AA15+AA17+AA22+AA24+AA18+AA23+AA13</f>
        <v>231.2</v>
      </c>
      <c r="AB25" s="71">
        <f t="shared" si="93"/>
        <v>30.83488930381435</v>
      </c>
      <c r="AC25" s="68">
        <f>AC14+AC15+AC17+AC22+AC24+AC18+AC23+AC13</f>
        <v>375</v>
      </c>
      <c r="AD25" s="69">
        <f>AD14+AD15+AD17+AD22+AD24+AD18+AD23+AD13</f>
        <v>112.5</v>
      </c>
      <c r="AE25" s="71">
        <f t="shared" si="94"/>
        <v>30</v>
      </c>
      <c r="AF25" s="68">
        <f>AF14+AF15+AF17+AF22+AF24+AF18+AF23+AF13</f>
        <v>500</v>
      </c>
      <c r="AG25" s="69">
        <f>AG14+AG15+AG17+AG22+AG24+AG18+AG23+AG13</f>
        <v>150</v>
      </c>
      <c r="AH25" s="71">
        <f t="shared" si="95"/>
        <v>30</v>
      </c>
      <c r="AI25" s="68">
        <f>AI14+AI15+AI17+AI22+AI24+AI18+AI23+AI13</f>
        <v>0</v>
      </c>
      <c r="AJ25" s="69">
        <f>AJ14+AJ15+AJ17+AJ22+AJ24+AJ18+AJ23+AJ13</f>
        <v>0</v>
      </c>
      <c r="AK25" s="71" t="e">
        <f t="shared" si="96"/>
        <v>#DIV/0!</v>
      </c>
      <c r="AL25" s="68">
        <f>AL14+AL15+AL17+AL22+AL24+AL18+AL23+AL13</f>
        <v>249.8</v>
      </c>
      <c r="AM25" s="69">
        <f>AM14+AM15+AM17+AM22+AM24+AM18+AM23+AM13</f>
        <v>124.9</v>
      </c>
      <c r="AN25" s="71">
        <f t="shared" si="97"/>
        <v>50</v>
      </c>
      <c r="AO25" s="68">
        <f>AO14+AO15+AO17+AO22+AO24+AO18+AO23+AO13</f>
        <v>0</v>
      </c>
      <c r="AP25" s="69">
        <f>AP14+AP15+AP17+AP22+AP24+AP18+AP23+AP13</f>
        <v>0</v>
      </c>
      <c r="AQ25" s="71" t="e">
        <f t="shared" si="98"/>
        <v>#DIV/0!</v>
      </c>
      <c r="AR25" s="68">
        <f>AR14+AR15+AR17+AR22+AR24+AR18+AR23+AR13</f>
        <v>3555.2</v>
      </c>
      <c r="AS25" s="69">
        <f>AS14+AS15+AS17+AS22+AS24+AS18+AS23+AS13</f>
        <v>1681.8</v>
      </c>
      <c r="AT25" s="71">
        <f t="shared" si="99"/>
        <v>47.305355535553559</v>
      </c>
      <c r="AU25" s="68">
        <f>AU14+AU15+AU17+AU22+AU24+AU18+AU23+AU13</f>
        <v>0</v>
      </c>
      <c r="AV25" s="69">
        <f>AV14+AV15+AV17+AV22+AV24+AV18+AV23+AV13</f>
        <v>0</v>
      </c>
      <c r="AW25" s="71" t="e">
        <f t="shared" si="100"/>
        <v>#DIV/0!</v>
      </c>
      <c r="AX25" s="68">
        <f>AX14+AX15+AX17+AX22+AX24+AX18+AX23+AX13</f>
        <v>0</v>
      </c>
      <c r="AY25" s="69">
        <f>AY14+AY15+AY17+AY22+AY24+AY18+AY23+AY13</f>
        <v>0</v>
      </c>
      <c r="AZ25" s="71" t="e">
        <f t="shared" si="101"/>
        <v>#DIV/0!</v>
      </c>
      <c r="BA25" s="68">
        <f>BA14+BA15+BA17+BA22+BA24+BA18+BA23+BA13</f>
        <v>710.5</v>
      </c>
      <c r="BB25" s="69">
        <f>BB14+BB15+BB17+BB22+BB24+BB18+BB23+BB13</f>
        <v>550.70000000000005</v>
      </c>
      <c r="BC25" s="71">
        <f t="shared" si="102"/>
        <v>77.508796622097123</v>
      </c>
      <c r="BD25" s="68">
        <f>BD14+BD15+BD17+BD22+BD24+BD18+BD23+BD13</f>
        <v>548.9</v>
      </c>
      <c r="BE25" s="69">
        <f>BE14+BE15+BE17+BE22+BE24+BE18+BE23+BE13</f>
        <v>548.9</v>
      </c>
      <c r="BF25" s="71">
        <f t="shared" si="103"/>
        <v>100</v>
      </c>
      <c r="BG25" s="68">
        <f>BG14+BG15+BG17+BG22+BG24+BG18+BG23+BG13</f>
        <v>0</v>
      </c>
      <c r="BH25" s="69">
        <f>BH14+BH15+BH17+BH22+BH24+BH18+BH23+BH13</f>
        <v>0</v>
      </c>
      <c r="BI25" s="72" t="e">
        <f t="shared" si="104"/>
        <v>#DIV/0!</v>
      </c>
      <c r="BJ25" s="68">
        <f>BJ14+BJ15+BJ17+BJ22+BJ24+BJ18+BJ23+BJ13</f>
        <v>197157.8</v>
      </c>
      <c r="BK25" s="69">
        <f>BK14+BK15+BK17+BK22+BK24+BK18+BK23+BK13</f>
        <v>142133.6</v>
      </c>
      <c r="BL25" s="71">
        <f t="shared" si="105"/>
        <v>72.091289312418795</v>
      </c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</row>
    <row r="26" spans="1:189" s="3" customFormat="1" ht="60" customHeight="1" x14ac:dyDescent="0.2">
      <c r="A26" s="75" t="s">
        <v>63</v>
      </c>
      <c r="B26" s="101">
        <v>850</v>
      </c>
      <c r="C26" s="76" t="s">
        <v>17</v>
      </c>
      <c r="D26" s="76" t="s">
        <v>22</v>
      </c>
      <c r="E26" s="77" t="s">
        <v>64</v>
      </c>
      <c r="F26" s="76" t="s">
        <v>24</v>
      </c>
      <c r="G26" s="78" t="s">
        <v>12</v>
      </c>
      <c r="H26" s="47">
        <f>K26+N26+Q26+T26+W26+Z26+AC26+AF26+AI26+AL26+AO26+AR26+AU26+AX26+BA26+BD26+BG26+BJ26</f>
        <v>7019.5</v>
      </c>
      <c r="I26" s="48">
        <f>L26+O26+R26+U26+X26+AA26+AD26+AG26+AJ26+AM26+AP26+AS26+AV26+AY26+BB26+BE26+BH26+BK26</f>
        <v>6889.8</v>
      </c>
      <c r="J26" s="29">
        <f t="shared" si="83"/>
        <v>98.152290049148803</v>
      </c>
      <c r="K26" s="124">
        <v>1063.0999999999999</v>
      </c>
      <c r="L26" s="125">
        <v>1036.4000000000001</v>
      </c>
      <c r="M26" s="63">
        <f t="shared" si="84"/>
        <v>97.488477095287379</v>
      </c>
      <c r="N26" s="124">
        <v>279.8</v>
      </c>
      <c r="O26" s="125">
        <v>279.8</v>
      </c>
      <c r="P26" s="63">
        <f t="shared" si="89"/>
        <v>100</v>
      </c>
      <c r="Q26" s="124">
        <v>586.29999999999995</v>
      </c>
      <c r="R26" s="125">
        <v>545.9</v>
      </c>
      <c r="S26" s="63">
        <f t="shared" si="90"/>
        <v>93.109329694695546</v>
      </c>
      <c r="T26" s="124">
        <v>280.2</v>
      </c>
      <c r="U26" s="125">
        <v>280.2</v>
      </c>
      <c r="V26" s="63">
        <f t="shared" si="91"/>
        <v>100</v>
      </c>
      <c r="W26" s="124">
        <v>292.3</v>
      </c>
      <c r="X26" s="125">
        <v>292.3</v>
      </c>
      <c r="Y26" s="63">
        <f t="shared" si="92"/>
        <v>100</v>
      </c>
      <c r="Z26" s="124">
        <v>429.8</v>
      </c>
      <c r="AA26" s="125">
        <v>429.8</v>
      </c>
      <c r="AB26" s="63">
        <f t="shared" si="93"/>
        <v>100</v>
      </c>
      <c r="AC26" s="124">
        <v>240.9</v>
      </c>
      <c r="AD26" s="125">
        <v>240.9</v>
      </c>
      <c r="AE26" s="63">
        <f t="shared" si="94"/>
        <v>100</v>
      </c>
      <c r="AF26" s="124">
        <v>307.5</v>
      </c>
      <c r="AG26" s="125">
        <v>307.5</v>
      </c>
      <c r="AH26" s="63">
        <f t="shared" si="95"/>
        <v>100</v>
      </c>
      <c r="AI26" s="124">
        <v>156.5</v>
      </c>
      <c r="AJ26" s="125">
        <v>144.9</v>
      </c>
      <c r="AK26" s="63">
        <f t="shared" si="96"/>
        <v>92.587859424920126</v>
      </c>
      <c r="AL26" s="124">
        <v>244.9</v>
      </c>
      <c r="AM26" s="125">
        <v>244.9</v>
      </c>
      <c r="AN26" s="63">
        <f t="shared" si="97"/>
        <v>100</v>
      </c>
      <c r="AO26" s="124">
        <v>550.9</v>
      </c>
      <c r="AP26" s="125">
        <v>550.9</v>
      </c>
      <c r="AQ26" s="63">
        <f t="shared" si="98"/>
        <v>100</v>
      </c>
      <c r="AR26" s="124">
        <v>405.6</v>
      </c>
      <c r="AS26" s="125">
        <v>405.6</v>
      </c>
      <c r="AT26" s="63">
        <f t="shared" si="99"/>
        <v>100</v>
      </c>
      <c r="AU26" s="124">
        <v>357.7</v>
      </c>
      <c r="AV26" s="125">
        <v>357.7</v>
      </c>
      <c r="AW26" s="63">
        <f t="shared" si="100"/>
        <v>100</v>
      </c>
      <c r="AX26" s="124">
        <v>290.60000000000002</v>
      </c>
      <c r="AY26" s="125">
        <v>290.60000000000002</v>
      </c>
      <c r="AZ26" s="63">
        <f t="shared" si="101"/>
        <v>100</v>
      </c>
      <c r="BA26" s="124">
        <v>595.9</v>
      </c>
      <c r="BB26" s="125">
        <v>595.9</v>
      </c>
      <c r="BC26" s="63">
        <f t="shared" si="102"/>
        <v>100</v>
      </c>
      <c r="BD26" s="124">
        <v>707</v>
      </c>
      <c r="BE26" s="125">
        <v>656</v>
      </c>
      <c r="BF26" s="63">
        <f t="shared" si="103"/>
        <v>92.786421499292786</v>
      </c>
      <c r="BG26" s="126">
        <v>230.5</v>
      </c>
      <c r="BH26" s="125">
        <v>230.5</v>
      </c>
      <c r="BI26" s="63">
        <f t="shared" si="104"/>
        <v>100</v>
      </c>
      <c r="BJ26" s="124"/>
      <c r="BK26" s="125"/>
      <c r="BL26" s="127" t="e">
        <f t="shared" si="105"/>
        <v>#DIV/0!</v>
      </c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</row>
    <row r="27" spans="1:189" s="3" customFormat="1" ht="45.75" customHeight="1" x14ac:dyDescent="0.2">
      <c r="A27" s="95" t="s">
        <v>66</v>
      </c>
      <c r="B27" s="101">
        <v>850</v>
      </c>
      <c r="C27" s="76" t="s">
        <v>17</v>
      </c>
      <c r="D27" s="76" t="s">
        <v>22</v>
      </c>
      <c r="E27" s="77" t="s">
        <v>65</v>
      </c>
      <c r="F27" s="76" t="s">
        <v>24</v>
      </c>
      <c r="G27" s="78" t="s">
        <v>12</v>
      </c>
      <c r="H27" s="47">
        <f t="shared" ref="H27:H33" si="106">K27+N27+Q27+T27+W27+Z27+AC27+AF27+AI27+AL27+AO27+AR27+AU27+AX27+BA27+BD27+BG27+BJ27</f>
        <v>723.6</v>
      </c>
      <c r="I27" s="48">
        <f t="shared" ref="I27:I33" si="107">L27+O27+R27+U27+X27+AA27+AD27+AG27+AJ27+AM27+AP27+AS27+AV27+AY27+BB27+BE27+BH27+BK27</f>
        <v>723.6</v>
      </c>
      <c r="J27" s="29">
        <f t="shared" si="83"/>
        <v>100</v>
      </c>
      <c r="K27" s="79"/>
      <c r="L27" s="80"/>
      <c r="M27" s="63" t="e">
        <f t="shared" si="84"/>
        <v>#DIV/0!</v>
      </c>
      <c r="N27" s="79"/>
      <c r="O27" s="80"/>
      <c r="P27" s="63" t="e">
        <f t="shared" si="89"/>
        <v>#DIV/0!</v>
      </c>
      <c r="Q27" s="79"/>
      <c r="R27" s="80"/>
      <c r="S27" s="63" t="e">
        <f t="shared" si="90"/>
        <v>#DIV/0!</v>
      </c>
      <c r="T27" s="79"/>
      <c r="U27" s="80"/>
      <c r="V27" s="63" t="e">
        <f t="shared" si="91"/>
        <v>#DIV/0!</v>
      </c>
      <c r="W27" s="79"/>
      <c r="X27" s="80"/>
      <c r="Y27" s="63" t="e">
        <f t="shared" si="92"/>
        <v>#DIV/0!</v>
      </c>
      <c r="Z27" s="79"/>
      <c r="AA27" s="80"/>
      <c r="AB27" s="63" t="e">
        <f t="shared" si="93"/>
        <v>#DIV/0!</v>
      </c>
      <c r="AC27" s="79"/>
      <c r="AD27" s="80"/>
      <c r="AE27" s="63" t="e">
        <f t="shared" si="94"/>
        <v>#DIV/0!</v>
      </c>
      <c r="AF27" s="79"/>
      <c r="AG27" s="80"/>
      <c r="AH27" s="63" t="e">
        <f t="shared" si="95"/>
        <v>#DIV/0!</v>
      </c>
      <c r="AI27" s="79"/>
      <c r="AJ27" s="80"/>
      <c r="AK27" s="63" t="e">
        <f t="shared" si="96"/>
        <v>#DIV/0!</v>
      </c>
      <c r="AL27" s="79"/>
      <c r="AM27" s="80"/>
      <c r="AN27" s="63" t="e">
        <f t="shared" si="97"/>
        <v>#DIV/0!</v>
      </c>
      <c r="AO27" s="79"/>
      <c r="AP27" s="80"/>
      <c r="AQ27" s="63" t="e">
        <f t="shared" si="98"/>
        <v>#DIV/0!</v>
      </c>
      <c r="AR27" s="79"/>
      <c r="AS27" s="80"/>
      <c r="AT27" s="63" t="e">
        <f t="shared" si="99"/>
        <v>#DIV/0!</v>
      </c>
      <c r="AU27" s="79"/>
      <c r="AV27" s="80"/>
      <c r="AW27" s="63" t="e">
        <f t="shared" si="100"/>
        <v>#DIV/0!</v>
      </c>
      <c r="AX27" s="79"/>
      <c r="AY27" s="80"/>
      <c r="AZ27" s="63" t="e">
        <f t="shared" si="101"/>
        <v>#DIV/0!</v>
      </c>
      <c r="BA27" s="79"/>
      <c r="BB27" s="80"/>
      <c r="BC27" s="63" t="e">
        <f t="shared" si="102"/>
        <v>#DIV/0!</v>
      </c>
      <c r="BD27" s="79"/>
      <c r="BE27" s="80"/>
      <c r="BF27" s="63" t="e">
        <f t="shared" si="103"/>
        <v>#DIV/0!</v>
      </c>
      <c r="BG27" s="57"/>
      <c r="BH27" s="80"/>
      <c r="BI27" s="63" t="e">
        <f t="shared" si="104"/>
        <v>#DIV/0!</v>
      </c>
      <c r="BJ27" s="124">
        <v>723.6</v>
      </c>
      <c r="BK27" s="125">
        <v>723.6</v>
      </c>
      <c r="BL27" s="81">
        <f t="shared" si="105"/>
        <v>100</v>
      </c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</row>
    <row r="28" spans="1:189" s="3" customFormat="1" ht="50.25" customHeight="1" x14ac:dyDescent="0.2">
      <c r="A28" s="23" t="s">
        <v>68</v>
      </c>
      <c r="B28" s="97">
        <v>850</v>
      </c>
      <c r="C28" s="24" t="s">
        <v>16</v>
      </c>
      <c r="D28" s="24" t="s">
        <v>13</v>
      </c>
      <c r="E28" s="25" t="s">
        <v>69</v>
      </c>
      <c r="F28" s="24" t="s">
        <v>24</v>
      </c>
      <c r="G28" s="26" t="s">
        <v>12</v>
      </c>
      <c r="H28" s="47">
        <f t="shared" si="106"/>
        <v>16000</v>
      </c>
      <c r="I28" s="48">
        <f t="shared" si="107"/>
        <v>11895.7</v>
      </c>
      <c r="J28" s="29">
        <f t="shared" si="83"/>
        <v>74.34812500000001</v>
      </c>
      <c r="K28" s="59"/>
      <c r="L28" s="60"/>
      <c r="M28" s="63" t="e">
        <f t="shared" si="84"/>
        <v>#DIV/0!</v>
      </c>
      <c r="N28" s="59">
        <v>5384</v>
      </c>
      <c r="O28" s="62">
        <v>1867.2</v>
      </c>
      <c r="P28" s="63">
        <f t="shared" si="89"/>
        <v>34.680534918276372</v>
      </c>
      <c r="Q28" s="59"/>
      <c r="R28" s="62"/>
      <c r="S28" s="63" t="e">
        <f t="shared" si="90"/>
        <v>#DIV/0!</v>
      </c>
      <c r="T28" s="59"/>
      <c r="U28" s="62"/>
      <c r="V28" s="63" t="e">
        <f t="shared" si="91"/>
        <v>#DIV/0!</v>
      </c>
      <c r="W28" s="59"/>
      <c r="X28" s="62"/>
      <c r="Y28" s="63" t="e">
        <f t="shared" si="92"/>
        <v>#DIV/0!</v>
      </c>
      <c r="Z28" s="59"/>
      <c r="AA28" s="62"/>
      <c r="AB28" s="63" t="e">
        <f t="shared" si="93"/>
        <v>#DIV/0!</v>
      </c>
      <c r="AC28" s="59"/>
      <c r="AD28" s="62"/>
      <c r="AE28" s="63" t="e">
        <f t="shared" si="94"/>
        <v>#DIV/0!</v>
      </c>
      <c r="AF28" s="59"/>
      <c r="AG28" s="62"/>
      <c r="AH28" s="63" t="e">
        <f t="shared" si="95"/>
        <v>#DIV/0!</v>
      </c>
      <c r="AI28" s="59"/>
      <c r="AJ28" s="62"/>
      <c r="AK28" s="63" t="e">
        <f t="shared" si="96"/>
        <v>#DIV/0!</v>
      </c>
      <c r="AL28" s="59"/>
      <c r="AM28" s="62"/>
      <c r="AN28" s="63" t="e">
        <f t="shared" si="97"/>
        <v>#DIV/0!</v>
      </c>
      <c r="AO28" s="59"/>
      <c r="AP28" s="62"/>
      <c r="AQ28" s="63" t="e">
        <f t="shared" si="98"/>
        <v>#DIV/0!</v>
      </c>
      <c r="AR28" s="59"/>
      <c r="AS28" s="62"/>
      <c r="AT28" s="63" t="e">
        <f t="shared" si="99"/>
        <v>#DIV/0!</v>
      </c>
      <c r="AU28" s="59"/>
      <c r="AV28" s="62"/>
      <c r="AW28" s="63" t="e">
        <f t="shared" si="100"/>
        <v>#DIV/0!</v>
      </c>
      <c r="AX28" s="59"/>
      <c r="AY28" s="62"/>
      <c r="AZ28" s="63" t="e">
        <f t="shared" si="101"/>
        <v>#DIV/0!</v>
      </c>
      <c r="BA28" s="59"/>
      <c r="BB28" s="62"/>
      <c r="BC28" s="63" t="e">
        <f t="shared" si="102"/>
        <v>#DIV/0!</v>
      </c>
      <c r="BD28" s="59"/>
      <c r="BE28" s="62"/>
      <c r="BF28" s="58" t="e">
        <f t="shared" si="103"/>
        <v>#DIV/0!</v>
      </c>
      <c r="BG28" s="60"/>
      <c r="BH28" s="62"/>
      <c r="BI28" s="63" t="e">
        <f t="shared" si="104"/>
        <v>#DIV/0!</v>
      </c>
      <c r="BJ28" s="59">
        <v>10616</v>
      </c>
      <c r="BK28" s="62">
        <v>10028.5</v>
      </c>
      <c r="BL28" s="81">
        <f t="shared" si="105"/>
        <v>94.465900527505653</v>
      </c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</row>
    <row r="29" spans="1:189" s="3" customFormat="1" ht="57.75" customHeight="1" x14ac:dyDescent="0.2">
      <c r="A29" s="93" t="s">
        <v>76</v>
      </c>
      <c r="B29" s="97">
        <v>850</v>
      </c>
      <c r="C29" s="24" t="s">
        <v>13</v>
      </c>
      <c r="D29" s="97">
        <v>14</v>
      </c>
      <c r="E29" s="25" t="s">
        <v>75</v>
      </c>
      <c r="F29" s="24" t="s">
        <v>24</v>
      </c>
      <c r="G29" s="26" t="s">
        <v>12</v>
      </c>
      <c r="H29" s="47">
        <f t="shared" ref="H29" si="108">K29+N29+Q29+T29+W29+Z29+AC29+AF29+AI29+AL29+AO29+AR29+AU29+AX29+BA29+BD29+BG29+BJ29</f>
        <v>916</v>
      </c>
      <c r="I29" s="48">
        <f t="shared" ref="I29" si="109">L29+O29+R29+U29+X29+AA29+AD29+AG29+AJ29+AM29+AP29+AS29+AV29+AY29+BB29+BE29+BH29+BK29</f>
        <v>916</v>
      </c>
      <c r="J29" s="29">
        <f t="shared" ref="J29" si="110">I29/H29*100</f>
        <v>100</v>
      </c>
      <c r="K29" s="59">
        <v>107</v>
      </c>
      <c r="L29" s="60">
        <v>107</v>
      </c>
      <c r="M29" s="63">
        <f t="shared" ref="M29" si="111">L29/K29*100</f>
        <v>100</v>
      </c>
      <c r="N29" s="59">
        <v>76</v>
      </c>
      <c r="O29" s="60">
        <v>76</v>
      </c>
      <c r="P29" s="63">
        <f t="shared" ref="P29" si="112">O29/N29*100</f>
        <v>100</v>
      </c>
      <c r="Q29" s="59">
        <v>30</v>
      </c>
      <c r="R29" s="60">
        <v>30</v>
      </c>
      <c r="S29" s="63">
        <f t="shared" ref="S29" si="113">R29/Q29*100</f>
        <v>100</v>
      </c>
      <c r="T29" s="59">
        <v>76</v>
      </c>
      <c r="U29" s="60">
        <v>76</v>
      </c>
      <c r="V29" s="63">
        <f t="shared" ref="V29" si="114">U29/T29*100</f>
        <v>100</v>
      </c>
      <c r="W29" s="59">
        <v>106</v>
      </c>
      <c r="X29" s="60">
        <v>106</v>
      </c>
      <c r="Y29" s="63">
        <f t="shared" ref="Y29" si="115">X29/W29*100</f>
        <v>100</v>
      </c>
      <c r="Z29" s="59">
        <v>30</v>
      </c>
      <c r="AA29" s="60">
        <v>30</v>
      </c>
      <c r="AB29" s="63">
        <f t="shared" ref="AB29" si="116">AA29/Z29*100</f>
        <v>100</v>
      </c>
      <c r="AC29" s="59">
        <v>76</v>
      </c>
      <c r="AD29" s="60">
        <v>76</v>
      </c>
      <c r="AE29" s="63">
        <f t="shared" ref="AE29" si="117">AD29/AC29*100</f>
        <v>100</v>
      </c>
      <c r="AF29" s="59">
        <v>76</v>
      </c>
      <c r="AG29" s="60">
        <v>76</v>
      </c>
      <c r="AH29" s="63">
        <f t="shared" ref="AH29" si="118">AG29/AF29*100</f>
        <v>100</v>
      </c>
      <c r="AI29" s="59"/>
      <c r="AJ29" s="60"/>
      <c r="AK29" s="63" t="e">
        <f t="shared" ref="AK29" si="119">AJ29/AI29*100</f>
        <v>#DIV/0!</v>
      </c>
      <c r="AL29" s="59"/>
      <c r="AM29" s="60"/>
      <c r="AN29" s="63" t="e">
        <f t="shared" ref="AN29" si="120">AM29/AL29*100</f>
        <v>#DIV/0!</v>
      </c>
      <c r="AO29" s="59"/>
      <c r="AP29" s="60"/>
      <c r="AQ29" s="63" t="e">
        <f t="shared" ref="AQ29" si="121">AP29/AO29*100</f>
        <v>#DIV/0!</v>
      </c>
      <c r="AR29" s="59">
        <v>76</v>
      </c>
      <c r="AS29" s="60">
        <v>76</v>
      </c>
      <c r="AT29" s="63">
        <f t="shared" ref="AT29" si="122">AS29/AR29*100</f>
        <v>100</v>
      </c>
      <c r="AU29" s="59">
        <v>106</v>
      </c>
      <c r="AV29" s="60">
        <v>106</v>
      </c>
      <c r="AW29" s="63">
        <f t="shared" ref="AW29" si="123">AV29/AU29*100</f>
        <v>100</v>
      </c>
      <c r="AX29" s="59"/>
      <c r="AY29" s="60"/>
      <c r="AZ29" s="63" t="e">
        <f t="shared" ref="AZ29" si="124">AY29/AX29*100</f>
        <v>#DIV/0!</v>
      </c>
      <c r="BA29" s="59"/>
      <c r="BB29" s="60"/>
      <c r="BC29" s="63" t="e">
        <f t="shared" ref="BC29" si="125">BB29/BA29*100</f>
        <v>#DIV/0!</v>
      </c>
      <c r="BD29" s="59">
        <v>78</v>
      </c>
      <c r="BE29" s="60">
        <v>78</v>
      </c>
      <c r="BF29" s="63">
        <f t="shared" ref="BF29" si="126">BE29/BD29*100</f>
        <v>100</v>
      </c>
      <c r="BG29" s="59">
        <v>79</v>
      </c>
      <c r="BH29" s="60">
        <v>79</v>
      </c>
      <c r="BI29" s="63">
        <f t="shared" ref="BI29" si="127">BH29/BG29*100</f>
        <v>100</v>
      </c>
      <c r="BJ29" s="59"/>
      <c r="BK29" s="60"/>
      <c r="BL29" s="81" t="e">
        <f t="shared" ref="BL29" si="128">BK29/BJ29*100</f>
        <v>#DIV/0!</v>
      </c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</row>
    <row r="30" spans="1:189" s="3" customFormat="1" ht="48" customHeight="1" x14ac:dyDescent="0.2">
      <c r="A30" s="93" t="s">
        <v>67</v>
      </c>
      <c r="B30" s="97">
        <v>850</v>
      </c>
      <c r="C30" s="76" t="s">
        <v>17</v>
      </c>
      <c r="D30" s="97">
        <v>12</v>
      </c>
      <c r="E30" s="25" t="s">
        <v>74</v>
      </c>
      <c r="F30" s="24" t="s">
        <v>24</v>
      </c>
      <c r="G30" s="26" t="s">
        <v>12</v>
      </c>
      <c r="H30" s="47">
        <f t="shared" si="106"/>
        <v>1200</v>
      </c>
      <c r="I30" s="48">
        <f t="shared" si="107"/>
        <v>780</v>
      </c>
      <c r="J30" s="29">
        <f t="shared" si="83"/>
        <v>65</v>
      </c>
      <c r="K30" s="59">
        <v>400</v>
      </c>
      <c r="L30" s="60">
        <v>260</v>
      </c>
      <c r="M30" s="63">
        <f t="shared" si="84"/>
        <v>65</v>
      </c>
      <c r="N30" s="59"/>
      <c r="O30" s="60"/>
      <c r="P30" s="63" t="e">
        <f t="shared" si="89"/>
        <v>#DIV/0!</v>
      </c>
      <c r="Q30" s="59"/>
      <c r="R30" s="60"/>
      <c r="S30" s="63" t="e">
        <f t="shared" si="90"/>
        <v>#DIV/0!</v>
      </c>
      <c r="T30" s="59"/>
      <c r="U30" s="60"/>
      <c r="V30" s="63" t="e">
        <f t="shared" si="91"/>
        <v>#DIV/0!</v>
      </c>
      <c r="W30" s="59"/>
      <c r="X30" s="60"/>
      <c r="Y30" s="63" t="e">
        <f t="shared" si="92"/>
        <v>#DIV/0!</v>
      </c>
      <c r="Z30" s="59"/>
      <c r="AA30" s="60"/>
      <c r="AB30" s="63" t="e">
        <f t="shared" si="93"/>
        <v>#DIV/0!</v>
      </c>
      <c r="AC30" s="59"/>
      <c r="AD30" s="60"/>
      <c r="AE30" s="63" t="e">
        <f t="shared" si="94"/>
        <v>#DIV/0!</v>
      </c>
      <c r="AF30" s="59"/>
      <c r="AG30" s="60"/>
      <c r="AH30" s="63" t="e">
        <f t="shared" si="95"/>
        <v>#DIV/0!</v>
      </c>
      <c r="AI30" s="59"/>
      <c r="AJ30" s="60"/>
      <c r="AK30" s="63" t="e">
        <f t="shared" si="96"/>
        <v>#DIV/0!</v>
      </c>
      <c r="AL30" s="59"/>
      <c r="AM30" s="60"/>
      <c r="AN30" s="63" t="e">
        <f t="shared" si="97"/>
        <v>#DIV/0!</v>
      </c>
      <c r="AO30" s="59">
        <v>400</v>
      </c>
      <c r="AP30" s="60">
        <v>260</v>
      </c>
      <c r="AQ30" s="63">
        <f t="shared" si="98"/>
        <v>65</v>
      </c>
      <c r="AR30" s="59"/>
      <c r="AS30" s="60"/>
      <c r="AT30" s="63" t="e">
        <f t="shared" si="99"/>
        <v>#DIV/0!</v>
      </c>
      <c r="AU30" s="59">
        <v>400</v>
      </c>
      <c r="AV30" s="60">
        <v>260</v>
      </c>
      <c r="AW30" s="63">
        <f t="shared" si="100"/>
        <v>65</v>
      </c>
      <c r="AX30" s="59"/>
      <c r="AY30" s="60"/>
      <c r="AZ30" s="63" t="e">
        <f t="shared" si="101"/>
        <v>#DIV/0!</v>
      </c>
      <c r="BA30" s="59"/>
      <c r="BB30" s="60"/>
      <c r="BC30" s="63" t="e">
        <f t="shared" si="102"/>
        <v>#DIV/0!</v>
      </c>
      <c r="BD30" s="59"/>
      <c r="BE30" s="60"/>
      <c r="BF30" s="63" t="e">
        <f t="shared" si="103"/>
        <v>#DIV/0!</v>
      </c>
      <c r="BG30" s="59"/>
      <c r="BH30" s="60"/>
      <c r="BI30" s="63" t="e">
        <f t="shared" si="104"/>
        <v>#DIV/0!</v>
      </c>
      <c r="BJ30" s="59"/>
      <c r="BK30" s="60"/>
      <c r="BL30" s="81" t="e">
        <f t="shared" si="105"/>
        <v>#DIV/0!</v>
      </c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</row>
    <row r="31" spans="1:189" s="3" customFormat="1" ht="71.25" customHeight="1" x14ac:dyDescent="0.2">
      <c r="A31" s="92" t="s">
        <v>70</v>
      </c>
      <c r="B31" s="97">
        <v>850</v>
      </c>
      <c r="C31" s="24" t="s">
        <v>16</v>
      </c>
      <c r="D31" s="24" t="s">
        <v>13</v>
      </c>
      <c r="E31" s="25" t="s">
        <v>71</v>
      </c>
      <c r="F31" s="24" t="s">
        <v>24</v>
      </c>
      <c r="G31" s="26" t="s">
        <v>12</v>
      </c>
      <c r="H31" s="47">
        <f t="shared" ref="H31" si="129">K31+N31+Q31+T31+W31+Z31+AC31+AF31+AI31+AL31+AO31+AR31+AU31+AX31+BA31+BD31+BG31+BJ31</f>
        <v>1740</v>
      </c>
      <c r="I31" s="48">
        <f t="shared" ref="I31" si="130">L31+O31+R31+U31+X31+AA31+AD31+AG31+AJ31+AM31+AP31+AS31+AV31+AY31+BB31+BE31+BH31+BK31</f>
        <v>1728</v>
      </c>
      <c r="J31" s="29">
        <f t="shared" ref="J31" si="131">I31/H31*100</f>
        <v>99.310344827586206</v>
      </c>
      <c r="K31" s="59">
        <v>156</v>
      </c>
      <c r="L31" s="60">
        <v>156</v>
      </c>
      <c r="M31" s="63">
        <f t="shared" ref="M31" si="132">L31/K31*100</f>
        <v>100</v>
      </c>
      <c r="N31" s="44">
        <v>204</v>
      </c>
      <c r="O31" s="46">
        <v>204</v>
      </c>
      <c r="P31" s="63">
        <f t="shared" ref="P31" si="133">O31/N31*100</f>
        <v>100</v>
      </c>
      <c r="Q31" s="44">
        <v>72</v>
      </c>
      <c r="R31" s="46">
        <v>72</v>
      </c>
      <c r="S31" s="63">
        <f t="shared" ref="S31" si="134">R31/Q31*100</f>
        <v>100</v>
      </c>
      <c r="T31" s="59">
        <v>84</v>
      </c>
      <c r="U31" s="62">
        <v>84</v>
      </c>
      <c r="V31" s="63">
        <f t="shared" ref="V31" si="135">U31/T31*100</f>
        <v>100</v>
      </c>
      <c r="W31" s="59">
        <v>132</v>
      </c>
      <c r="X31" s="62">
        <v>132</v>
      </c>
      <c r="Y31" s="63">
        <f t="shared" ref="Y31" si="136">X31/W31*100</f>
        <v>100</v>
      </c>
      <c r="Z31" s="59">
        <v>108</v>
      </c>
      <c r="AA31" s="62">
        <v>108</v>
      </c>
      <c r="AB31" s="63">
        <f t="shared" ref="AB31" si="137">AA31/Z31*100</f>
        <v>100</v>
      </c>
      <c r="AC31" s="59">
        <v>12</v>
      </c>
      <c r="AD31" s="62">
        <v>12</v>
      </c>
      <c r="AE31" s="63">
        <f t="shared" ref="AE31" si="138">AD31/AC31*100</f>
        <v>100</v>
      </c>
      <c r="AF31" s="59">
        <v>60</v>
      </c>
      <c r="AG31" s="62">
        <v>60</v>
      </c>
      <c r="AH31" s="63">
        <f t="shared" ref="AH31" si="139">AG31/AF31*100</f>
        <v>100</v>
      </c>
      <c r="AI31" s="59">
        <v>24</v>
      </c>
      <c r="AJ31" s="62">
        <v>24</v>
      </c>
      <c r="AK31" s="63">
        <f t="shared" ref="AK31" si="140">AJ31/AI31*100</f>
        <v>100</v>
      </c>
      <c r="AL31" s="59">
        <v>72</v>
      </c>
      <c r="AM31" s="62">
        <v>72</v>
      </c>
      <c r="AN31" s="63">
        <f t="shared" ref="AN31" si="141">AM31/AL31*100</f>
        <v>100</v>
      </c>
      <c r="AO31" s="59">
        <v>144</v>
      </c>
      <c r="AP31" s="62">
        <v>144</v>
      </c>
      <c r="AQ31" s="63">
        <f t="shared" ref="AQ31" si="142">AP31/AO31*100</f>
        <v>100</v>
      </c>
      <c r="AR31" s="59">
        <v>72</v>
      </c>
      <c r="AS31" s="62">
        <v>72</v>
      </c>
      <c r="AT31" s="63">
        <f t="shared" ref="AT31" si="143">AS31/AR31*100</f>
        <v>100</v>
      </c>
      <c r="AU31" s="44">
        <v>144</v>
      </c>
      <c r="AV31" s="46">
        <v>144</v>
      </c>
      <c r="AW31" s="63">
        <f t="shared" ref="AW31" si="144">AV31/AU31*100</f>
        <v>100</v>
      </c>
      <c r="AX31" s="44">
        <v>72</v>
      </c>
      <c r="AY31" s="46">
        <v>72</v>
      </c>
      <c r="AZ31" s="63">
        <f t="shared" ref="AZ31" si="145">AY31/AX31*100</f>
        <v>100</v>
      </c>
      <c r="BA31" s="59">
        <v>180</v>
      </c>
      <c r="BB31" s="62">
        <v>180</v>
      </c>
      <c r="BC31" s="63">
        <f t="shared" ref="BC31" si="146">BB31/BA31*100</f>
        <v>100</v>
      </c>
      <c r="BD31" s="59">
        <v>132</v>
      </c>
      <c r="BE31" s="62">
        <v>120</v>
      </c>
      <c r="BF31" s="58">
        <f t="shared" ref="BF31" si="147">BE31/BD31*100</f>
        <v>90.909090909090907</v>
      </c>
      <c r="BG31" s="45">
        <v>36</v>
      </c>
      <c r="BH31" s="46">
        <v>36</v>
      </c>
      <c r="BI31" s="63">
        <f t="shared" ref="BI31" si="148">BH31/BG31*100</f>
        <v>100</v>
      </c>
      <c r="BJ31" s="59">
        <v>36</v>
      </c>
      <c r="BK31" s="62">
        <v>36</v>
      </c>
      <c r="BL31" s="58">
        <f t="shared" ref="BL31" si="149">BK31/BJ31*100</f>
        <v>100</v>
      </c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</row>
    <row r="32" spans="1:189" s="3" customFormat="1" ht="59.25" customHeight="1" x14ac:dyDescent="0.2">
      <c r="A32" s="23" t="s">
        <v>88</v>
      </c>
      <c r="B32" s="97">
        <v>850</v>
      </c>
      <c r="C32" s="24" t="s">
        <v>16</v>
      </c>
      <c r="D32" s="24" t="s">
        <v>13</v>
      </c>
      <c r="E32" s="25" t="s">
        <v>87</v>
      </c>
      <c r="F32" s="24" t="s">
        <v>24</v>
      </c>
      <c r="G32" s="26" t="s">
        <v>12</v>
      </c>
      <c r="H32" s="47">
        <f t="shared" si="106"/>
        <v>282.10000000000002</v>
      </c>
      <c r="I32" s="48">
        <f t="shared" si="107"/>
        <v>0</v>
      </c>
      <c r="J32" s="29">
        <f t="shared" si="83"/>
        <v>0</v>
      </c>
      <c r="K32" s="59"/>
      <c r="L32" s="60"/>
      <c r="M32" s="63" t="e">
        <f t="shared" si="84"/>
        <v>#DIV/0!</v>
      </c>
      <c r="N32" s="44"/>
      <c r="O32" s="46"/>
      <c r="P32" s="63" t="e">
        <f t="shared" si="89"/>
        <v>#DIV/0!</v>
      </c>
      <c r="Q32" s="44"/>
      <c r="R32" s="46"/>
      <c r="S32" s="63" t="e">
        <f t="shared" si="90"/>
        <v>#DIV/0!</v>
      </c>
      <c r="T32" s="59"/>
      <c r="U32" s="62"/>
      <c r="V32" s="63" t="e">
        <f t="shared" si="91"/>
        <v>#DIV/0!</v>
      </c>
      <c r="W32" s="59"/>
      <c r="X32" s="62"/>
      <c r="Y32" s="63" t="e">
        <f t="shared" si="92"/>
        <v>#DIV/0!</v>
      </c>
      <c r="Z32" s="59"/>
      <c r="AA32" s="62"/>
      <c r="AB32" s="63" t="e">
        <f t="shared" si="93"/>
        <v>#DIV/0!</v>
      </c>
      <c r="AC32" s="59"/>
      <c r="AD32" s="62"/>
      <c r="AE32" s="63" t="e">
        <f t="shared" si="94"/>
        <v>#DIV/0!</v>
      </c>
      <c r="AF32" s="59"/>
      <c r="AG32" s="62"/>
      <c r="AH32" s="63" t="e">
        <f t="shared" si="95"/>
        <v>#DIV/0!</v>
      </c>
      <c r="AI32" s="59"/>
      <c r="AJ32" s="62"/>
      <c r="AK32" s="63" t="e">
        <f t="shared" si="96"/>
        <v>#DIV/0!</v>
      </c>
      <c r="AL32" s="59"/>
      <c r="AM32" s="62"/>
      <c r="AN32" s="63" t="e">
        <f t="shared" si="97"/>
        <v>#DIV/0!</v>
      </c>
      <c r="AO32" s="59"/>
      <c r="AP32" s="62"/>
      <c r="AQ32" s="63" t="e">
        <f t="shared" si="98"/>
        <v>#DIV/0!</v>
      </c>
      <c r="AR32" s="59">
        <v>282.10000000000002</v>
      </c>
      <c r="AS32" s="62"/>
      <c r="AT32" s="63">
        <f t="shared" si="99"/>
        <v>0</v>
      </c>
      <c r="AU32" s="44"/>
      <c r="AV32" s="46"/>
      <c r="AW32" s="63" t="e">
        <f t="shared" si="100"/>
        <v>#DIV/0!</v>
      </c>
      <c r="AX32" s="44"/>
      <c r="AY32" s="46"/>
      <c r="AZ32" s="63" t="e">
        <f t="shared" si="101"/>
        <v>#DIV/0!</v>
      </c>
      <c r="BA32" s="59"/>
      <c r="BB32" s="62"/>
      <c r="BC32" s="63" t="e">
        <f t="shared" si="102"/>
        <v>#DIV/0!</v>
      </c>
      <c r="BD32" s="59"/>
      <c r="BE32" s="62"/>
      <c r="BF32" s="58" t="e">
        <f t="shared" si="103"/>
        <v>#DIV/0!</v>
      </c>
      <c r="BG32" s="45"/>
      <c r="BH32" s="46"/>
      <c r="BI32" s="63" t="e">
        <f t="shared" si="104"/>
        <v>#DIV/0!</v>
      </c>
      <c r="BJ32" s="59"/>
      <c r="BK32" s="62"/>
      <c r="BL32" s="58" t="e">
        <f t="shared" si="105"/>
        <v>#DIV/0!</v>
      </c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</row>
    <row r="33" spans="1:189" s="3" customFormat="1" ht="57" customHeight="1" x14ac:dyDescent="0.2">
      <c r="A33" s="92" t="s">
        <v>86</v>
      </c>
      <c r="B33" s="101">
        <v>850</v>
      </c>
      <c r="C33" s="24" t="s">
        <v>16</v>
      </c>
      <c r="D33" s="24" t="s">
        <v>13</v>
      </c>
      <c r="E33" s="77" t="s">
        <v>85</v>
      </c>
      <c r="F33" s="76" t="s">
        <v>24</v>
      </c>
      <c r="G33" s="78" t="s">
        <v>12</v>
      </c>
      <c r="H33" s="47">
        <f t="shared" si="106"/>
        <v>195</v>
      </c>
      <c r="I33" s="48">
        <f t="shared" si="107"/>
        <v>0</v>
      </c>
      <c r="J33" s="29">
        <f t="shared" si="83"/>
        <v>0</v>
      </c>
      <c r="K33" s="79"/>
      <c r="L33" s="80"/>
      <c r="M33" s="63" t="e">
        <f t="shared" si="84"/>
        <v>#DIV/0!</v>
      </c>
      <c r="N33" s="79"/>
      <c r="O33" s="80"/>
      <c r="P33" s="63" t="e">
        <f t="shared" si="89"/>
        <v>#DIV/0!</v>
      </c>
      <c r="Q33" s="79"/>
      <c r="R33" s="80"/>
      <c r="S33" s="63" t="e">
        <f t="shared" si="90"/>
        <v>#DIV/0!</v>
      </c>
      <c r="T33" s="79"/>
      <c r="U33" s="80"/>
      <c r="V33" s="63" t="e">
        <f t="shared" si="91"/>
        <v>#DIV/0!</v>
      </c>
      <c r="W33" s="124">
        <v>15</v>
      </c>
      <c r="X33" s="125"/>
      <c r="Y33" s="63">
        <f t="shared" si="92"/>
        <v>0</v>
      </c>
      <c r="Z33" s="124">
        <v>80</v>
      </c>
      <c r="AA33" s="125"/>
      <c r="AB33" s="63">
        <f t="shared" si="93"/>
        <v>0</v>
      </c>
      <c r="AC33" s="124"/>
      <c r="AD33" s="125"/>
      <c r="AE33" s="63" t="e">
        <f t="shared" si="94"/>
        <v>#DIV/0!</v>
      </c>
      <c r="AF33" s="124"/>
      <c r="AG33" s="125"/>
      <c r="AH33" s="63" t="e">
        <f t="shared" si="95"/>
        <v>#DIV/0!</v>
      </c>
      <c r="AI33" s="124"/>
      <c r="AJ33" s="125"/>
      <c r="AK33" s="63" t="e">
        <f t="shared" si="96"/>
        <v>#DIV/0!</v>
      </c>
      <c r="AL33" s="124">
        <v>40</v>
      </c>
      <c r="AM33" s="125"/>
      <c r="AN33" s="63">
        <f t="shared" si="97"/>
        <v>0</v>
      </c>
      <c r="AO33" s="124"/>
      <c r="AP33" s="125"/>
      <c r="AQ33" s="63" t="e">
        <f t="shared" si="98"/>
        <v>#DIV/0!</v>
      </c>
      <c r="AR33" s="124"/>
      <c r="AS33" s="125"/>
      <c r="AT33" s="63" t="e">
        <f t="shared" si="99"/>
        <v>#DIV/0!</v>
      </c>
      <c r="AU33" s="124"/>
      <c r="AV33" s="125"/>
      <c r="AW33" s="63" t="e">
        <f t="shared" si="100"/>
        <v>#DIV/0!</v>
      </c>
      <c r="AX33" s="124"/>
      <c r="AY33" s="125"/>
      <c r="AZ33" s="63" t="e">
        <f t="shared" si="101"/>
        <v>#DIV/0!</v>
      </c>
      <c r="BA33" s="124"/>
      <c r="BB33" s="125"/>
      <c r="BC33" s="63" t="e">
        <f t="shared" si="102"/>
        <v>#DIV/0!</v>
      </c>
      <c r="BD33" s="124"/>
      <c r="BE33" s="125"/>
      <c r="BF33" s="63" t="e">
        <f t="shared" si="103"/>
        <v>#DIV/0!</v>
      </c>
      <c r="BG33" s="59"/>
      <c r="BH33" s="125"/>
      <c r="BI33" s="63" t="e">
        <f t="shared" si="104"/>
        <v>#DIV/0!</v>
      </c>
      <c r="BJ33" s="124">
        <v>60</v>
      </c>
      <c r="BK33" s="125"/>
      <c r="BL33" s="81">
        <f t="shared" si="105"/>
        <v>0</v>
      </c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</row>
    <row r="34" spans="1:189" s="3" customFormat="1" ht="45.75" customHeight="1" thickBot="1" x14ac:dyDescent="0.25">
      <c r="A34" s="23" t="s">
        <v>73</v>
      </c>
      <c r="B34" s="101">
        <v>850</v>
      </c>
      <c r="C34" s="76" t="s">
        <v>17</v>
      </c>
      <c r="D34" s="76" t="s">
        <v>22</v>
      </c>
      <c r="E34" s="77" t="s">
        <v>72</v>
      </c>
      <c r="F34" s="76" t="s">
        <v>24</v>
      </c>
      <c r="G34" s="78" t="s">
        <v>12</v>
      </c>
      <c r="H34" s="47">
        <f t="shared" ref="H34" si="150">K34+N34+Q34+T34+W34+Z34+AC34+AF34+AI34+AL34+AO34+AR34+AU34+AX34+BA34+BD34+BG34+BJ34</f>
        <v>2683.4</v>
      </c>
      <c r="I34" s="48">
        <f t="shared" ref="I34" si="151">L34+O34+R34+U34+X34+AA34+AD34+AG34+AJ34+AM34+AP34+AS34+AV34+AY34+BB34+BE34+BH34+BK34</f>
        <v>1382.2</v>
      </c>
      <c r="J34" s="29">
        <f t="shared" ref="J34" si="152">I34/H34*100</f>
        <v>51.509279272564655</v>
      </c>
      <c r="K34" s="79"/>
      <c r="L34" s="80"/>
      <c r="M34" s="63" t="e">
        <f t="shared" ref="M34" si="153">L34/K34*100</f>
        <v>#DIV/0!</v>
      </c>
      <c r="N34" s="79"/>
      <c r="O34" s="80"/>
      <c r="P34" s="63" t="e">
        <f t="shared" ref="P34" si="154">O34/N34*100</f>
        <v>#DIV/0!</v>
      </c>
      <c r="Q34" s="79"/>
      <c r="R34" s="80"/>
      <c r="S34" s="63" t="e">
        <f t="shared" ref="S34" si="155">R34/Q34*100</f>
        <v>#DIV/0!</v>
      </c>
      <c r="T34" s="79"/>
      <c r="U34" s="80"/>
      <c r="V34" s="63" t="e">
        <f t="shared" ref="V34" si="156">U34/T34*100</f>
        <v>#DIV/0!</v>
      </c>
      <c r="W34" s="79"/>
      <c r="X34" s="80"/>
      <c r="Y34" s="63" t="e">
        <f t="shared" ref="Y34" si="157">X34/W34*100</f>
        <v>#DIV/0!</v>
      </c>
      <c r="Z34" s="79"/>
      <c r="AA34" s="80"/>
      <c r="AB34" s="63" t="e">
        <f t="shared" ref="AB34" si="158">AA34/Z34*100</f>
        <v>#DIV/0!</v>
      </c>
      <c r="AC34" s="79"/>
      <c r="AD34" s="80"/>
      <c r="AE34" s="63" t="e">
        <f t="shared" ref="AE34" si="159">AD34/AC34*100</f>
        <v>#DIV/0!</v>
      </c>
      <c r="AF34" s="79"/>
      <c r="AG34" s="80"/>
      <c r="AH34" s="63" t="e">
        <f t="shared" ref="AH34" si="160">AG34/AF34*100</f>
        <v>#DIV/0!</v>
      </c>
      <c r="AI34" s="79"/>
      <c r="AJ34" s="80"/>
      <c r="AK34" s="63" t="e">
        <f t="shared" ref="AK34" si="161">AJ34/AI34*100</f>
        <v>#DIV/0!</v>
      </c>
      <c r="AL34" s="79"/>
      <c r="AM34" s="80"/>
      <c r="AN34" s="63" t="e">
        <f t="shared" ref="AN34" si="162">AM34/AL34*100</f>
        <v>#DIV/0!</v>
      </c>
      <c r="AO34" s="79"/>
      <c r="AP34" s="80"/>
      <c r="AQ34" s="63" t="e">
        <f t="shared" ref="AQ34" si="163">AP34/AO34*100</f>
        <v>#DIV/0!</v>
      </c>
      <c r="AR34" s="79"/>
      <c r="AS34" s="80"/>
      <c r="AT34" s="63" t="e">
        <f t="shared" ref="AT34" si="164">AS34/AR34*100</f>
        <v>#DIV/0!</v>
      </c>
      <c r="AU34" s="79"/>
      <c r="AV34" s="80"/>
      <c r="AW34" s="63" t="e">
        <f t="shared" ref="AW34" si="165">AV34/AU34*100</f>
        <v>#DIV/0!</v>
      </c>
      <c r="AX34" s="79"/>
      <c r="AY34" s="80"/>
      <c r="AZ34" s="63" t="e">
        <f t="shared" ref="AZ34" si="166">AY34/AX34*100</f>
        <v>#DIV/0!</v>
      </c>
      <c r="BA34" s="79"/>
      <c r="BB34" s="80"/>
      <c r="BC34" s="63" t="e">
        <f t="shared" ref="BC34" si="167">BB34/BA34*100</f>
        <v>#DIV/0!</v>
      </c>
      <c r="BD34" s="79"/>
      <c r="BE34" s="80"/>
      <c r="BF34" s="63" t="e">
        <f t="shared" ref="BF34" si="168">BE34/BD34*100</f>
        <v>#DIV/0!</v>
      </c>
      <c r="BG34" s="57"/>
      <c r="BH34" s="80"/>
      <c r="BI34" s="63" t="e">
        <f t="shared" ref="BI34" si="169">BH34/BG34*100</f>
        <v>#DIV/0!</v>
      </c>
      <c r="BJ34" s="124">
        <v>2683.4</v>
      </c>
      <c r="BK34" s="125">
        <v>1382.2</v>
      </c>
      <c r="BL34" s="81">
        <f t="shared" ref="BL34" si="170">BK34/BJ34*100</f>
        <v>51.509279272564655</v>
      </c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</row>
    <row r="35" spans="1:189" s="3" customFormat="1" ht="28.5" customHeight="1" thickBot="1" x14ac:dyDescent="0.25">
      <c r="A35" s="82" t="s">
        <v>25</v>
      </c>
      <c r="B35" s="100"/>
      <c r="C35" s="65"/>
      <c r="D35" s="65"/>
      <c r="E35" s="66"/>
      <c r="F35" s="65"/>
      <c r="G35" s="67"/>
      <c r="H35" s="83">
        <f>SUM(H26:H34)</f>
        <v>30759.599999999999</v>
      </c>
      <c r="I35" s="83">
        <f>SUM(I26:I34)</f>
        <v>24315.300000000003</v>
      </c>
      <c r="J35" s="84">
        <f>I35/H35*100</f>
        <v>79.049467483322289</v>
      </c>
      <c r="K35" s="83">
        <f>SUM(K26:K34)</f>
        <v>1726.1</v>
      </c>
      <c r="L35" s="83">
        <f>SUM(L26:L34)</f>
        <v>1559.4</v>
      </c>
      <c r="M35" s="85">
        <f t="shared" si="84"/>
        <v>90.34239035977059</v>
      </c>
      <c r="N35" s="83">
        <f>SUM(N26:N34)</f>
        <v>5943.8</v>
      </c>
      <c r="O35" s="83">
        <f>SUM(O26:O34)</f>
        <v>2427</v>
      </c>
      <c r="P35" s="85">
        <f t="shared" si="89"/>
        <v>40.832464080218038</v>
      </c>
      <c r="Q35" s="83">
        <f>SUM(Q26:Q34)</f>
        <v>688.3</v>
      </c>
      <c r="R35" s="83">
        <f>SUM(R26:R34)</f>
        <v>647.9</v>
      </c>
      <c r="S35" s="85">
        <f t="shared" si="90"/>
        <v>94.130466366410005</v>
      </c>
      <c r="T35" s="83">
        <f>SUM(T26:T34)</f>
        <v>440.2</v>
      </c>
      <c r="U35" s="83">
        <f>SUM(U26:U34)</f>
        <v>440.2</v>
      </c>
      <c r="V35" s="85">
        <f t="shared" si="91"/>
        <v>100</v>
      </c>
      <c r="W35" s="83">
        <f>SUM(W26:W34)</f>
        <v>545.29999999999995</v>
      </c>
      <c r="X35" s="83">
        <f>SUM(X26:X34)</f>
        <v>530.29999999999995</v>
      </c>
      <c r="Y35" s="85">
        <f t="shared" si="92"/>
        <v>97.249220612506875</v>
      </c>
      <c r="Z35" s="83">
        <f>SUM(Z26:Z34)</f>
        <v>647.79999999999995</v>
      </c>
      <c r="AA35" s="83">
        <f>SUM(AA26:AA34)</f>
        <v>567.79999999999995</v>
      </c>
      <c r="AB35" s="85">
        <f t="shared" si="93"/>
        <v>87.650509416486571</v>
      </c>
      <c r="AC35" s="83">
        <f>SUM(AC26:AC34)</f>
        <v>328.9</v>
      </c>
      <c r="AD35" s="83">
        <f>SUM(AD26:AD34)</f>
        <v>328.9</v>
      </c>
      <c r="AE35" s="85">
        <f t="shared" si="94"/>
        <v>100</v>
      </c>
      <c r="AF35" s="83">
        <f>SUM(AF26:AF34)</f>
        <v>443.5</v>
      </c>
      <c r="AG35" s="83">
        <f>SUM(AG26:AG34)</f>
        <v>443.5</v>
      </c>
      <c r="AH35" s="85">
        <f t="shared" si="95"/>
        <v>100</v>
      </c>
      <c r="AI35" s="83">
        <f>SUM(AI26:AI34)</f>
        <v>180.5</v>
      </c>
      <c r="AJ35" s="83">
        <f>SUM(AJ26:AJ34)</f>
        <v>168.9</v>
      </c>
      <c r="AK35" s="85">
        <f t="shared" si="96"/>
        <v>93.573407202216075</v>
      </c>
      <c r="AL35" s="83">
        <f>SUM(AL26:AL34)</f>
        <v>356.9</v>
      </c>
      <c r="AM35" s="83">
        <f>SUM(AM26:AM34)</f>
        <v>316.89999999999998</v>
      </c>
      <c r="AN35" s="85">
        <f t="shared" si="97"/>
        <v>88.79237881759596</v>
      </c>
      <c r="AO35" s="83">
        <f>SUM(AO26:AO34)</f>
        <v>1094.9000000000001</v>
      </c>
      <c r="AP35" s="83">
        <f>SUM(AP26:AP34)</f>
        <v>954.9</v>
      </c>
      <c r="AQ35" s="85">
        <f t="shared" si="98"/>
        <v>87.213444150150693</v>
      </c>
      <c r="AR35" s="83">
        <f>SUM(AR26:AR34)</f>
        <v>835.7</v>
      </c>
      <c r="AS35" s="83">
        <f>SUM(AS26:AS34)</f>
        <v>553.6</v>
      </c>
      <c r="AT35" s="85">
        <f t="shared" si="99"/>
        <v>66.243867416537043</v>
      </c>
      <c r="AU35" s="83">
        <f>SUM(AU26:AU34)</f>
        <v>1007.7</v>
      </c>
      <c r="AV35" s="83">
        <f>SUM(AV26:AV34)</f>
        <v>867.7</v>
      </c>
      <c r="AW35" s="85">
        <f t="shared" si="100"/>
        <v>86.106976282623791</v>
      </c>
      <c r="AX35" s="83">
        <f>SUM(AX26:AX34)</f>
        <v>362.6</v>
      </c>
      <c r="AY35" s="83">
        <f>SUM(AY26:AY34)</f>
        <v>362.6</v>
      </c>
      <c r="AZ35" s="85">
        <f t="shared" si="101"/>
        <v>100</v>
      </c>
      <c r="BA35" s="83">
        <f>SUM(BA26:BA34)</f>
        <v>775.9</v>
      </c>
      <c r="BB35" s="83">
        <f>SUM(BB26:BB34)</f>
        <v>775.9</v>
      </c>
      <c r="BC35" s="85">
        <f t="shared" si="102"/>
        <v>100</v>
      </c>
      <c r="BD35" s="83">
        <f>SUM(BD26:BD34)</f>
        <v>917</v>
      </c>
      <c r="BE35" s="83">
        <f>SUM(BE26:BE34)</f>
        <v>854</v>
      </c>
      <c r="BF35" s="85">
        <f t="shared" si="103"/>
        <v>93.129770992366417</v>
      </c>
      <c r="BG35" s="83">
        <f>SUM(BG26:BG34)</f>
        <v>345.5</v>
      </c>
      <c r="BH35" s="83">
        <f>SUM(BH26:BH34)</f>
        <v>345.5</v>
      </c>
      <c r="BI35" s="86">
        <f t="shared" si="104"/>
        <v>100</v>
      </c>
      <c r="BJ35" s="83">
        <f>SUM(BJ26:BJ34)</f>
        <v>14119</v>
      </c>
      <c r="BK35" s="83">
        <f>SUM(BK26:BK34)</f>
        <v>12170.300000000001</v>
      </c>
      <c r="BL35" s="85">
        <f t="shared" si="105"/>
        <v>86.198031022027067</v>
      </c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</row>
    <row r="36" spans="1:189" s="3" customFormat="1" ht="21" customHeight="1" thickBot="1" x14ac:dyDescent="0.25">
      <c r="A36" s="87" t="s">
        <v>26</v>
      </c>
      <c r="B36" s="96"/>
      <c r="C36" s="11"/>
      <c r="D36" s="11"/>
      <c r="E36" s="12"/>
      <c r="F36" s="11"/>
      <c r="G36" s="13"/>
      <c r="H36" s="68">
        <f>H6+H12+H25+H35</f>
        <v>380839.79999999993</v>
      </c>
      <c r="I36" s="68">
        <f>I6+I12+I25+I35</f>
        <v>269102.49999999994</v>
      </c>
      <c r="J36" s="70">
        <f t="shared" si="83"/>
        <v>70.660288131650105</v>
      </c>
      <c r="K36" s="68">
        <f>K6+K12+K25+K35</f>
        <v>7743.7999999999993</v>
      </c>
      <c r="L36" s="68">
        <f>L6+L12+L25+L35</f>
        <v>5438.1</v>
      </c>
      <c r="M36" s="71">
        <f t="shared" si="84"/>
        <v>70.225212428006927</v>
      </c>
      <c r="N36" s="68">
        <f>N6+N12+N25+N35</f>
        <v>16362.599999999999</v>
      </c>
      <c r="O36" s="68">
        <f>O6+O12+O25+O35</f>
        <v>10598.8</v>
      </c>
      <c r="P36" s="70">
        <f t="shared" si="89"/>
        <v>64.774546832410493</v>
      </c>
      <c r="Q36" s="68">
        <f>Q6+Q12+Q25+Q35</f>
        <v>3678</v>
      </c>
      <c r="R36" s="68">
        <f>R6+R12+R25+R35</f>
        <v>3010.4</v>
      </c>
      <c r="S36" s="70">
        <f t="shared" si="90"/>
        <v>81.84883088635128</v>
      </c>
      <c r="T36" s="68">
        <f>T6+T12+T25+T35</f>
        <v>5919</v>
      </c>
      <c r="U36" s="68">
        <f>U6+U12+U25+U35</f>
        <v>5090</v>
      </c>
      <c r="V36" s="70">
        <f t="shared" si="91"/>
        <v>85.99425578645041</v>
      </c>
      <c r="W36" s="68">
        <f>W6+W12+W25+W35</f>
        <v>4303.8999999999996</v>
      </c>
      <c r="X36" s="68">
        <f>X6+X12+X25+X35</f>
        <v>3423.2</v>
      </c>
      <c r="Y36" s="70">
        <f t="shared" si="92"/>
        <v>79.537163967564311</v>
      </c>
      <c r="Z36" s="68">
        <f>Z6+Z12+Z25+Z35</f>
        <v>6172.2</v>
      </c>
      <c r="AA36" s="68">
        <f>AA6+AA12+AA25+AA35</f>
        <v>4422</v>
      </c>
      <c r="AB36" s="70">
        <f t="shared" si="93"/>
        <v>71.643822299990276</v>
      </c>
      <c r="AC36" s="68">
        <f>AC6+AC12+AC25+AC35</f>
        <v>2973.3</v>
      </c>
      <c r="AD36" s="68">
        <f>AD6+AD12+AD25+AD35</f>
        <v>2153.1</v>
      </c>
      <c r="AE36" s="70">
        <f t="shared" si="94"/>
        <v>72.414488951669853</v>
      </c>
      <c r="AF36" s="68">
        <f>AF6+AF12+AF25+AF35</f>
        <v>3482.4</v>
      </c>
      <c r="AG36" s="68">
        <f>AG6+AG12+AG25+AG35</f>
        <v>2421.1</v>
      </c>
      <c r="AH36" s="70">
        <f t="shared" si="95"/>
        <v>69.523891569032841</v>
      </c>
      <c r="AI36" s="68">
        <f>AI6+AI12+AI25+AI35</f>
        <v>3427.5</v>
      </c>
      <c r="AJ36" s="68">
        <f>AJ6+AJ12+AJ25+AJ35</f>
        <v>2658.9</v>
      </c>
      <c r="AK36" s="70">
        <f t="shared" si="96"/>
        <v>77.575492341356679</v>
      </c>
      <c r="AL36" s="68">
        <f>AL6+AL12+AL25+AL35</f>
        <v>2925.2000000000003</v>
      </c>
      <c r="AM36" s="68">
        <f>AM6+AM12+AM25+AM35</f>
        <v>2078.4</v>
      </c>
      <c r="AN36" s="70">
        <f t="shared" si="97"/>
        <v>71.051552030630376</v>
      </c>
      <c r="AO36" s="68">
        <f>AO6+AO12+AO25+AO35</f>
        <v>6124.2999999999993</v>
      </c>
      <c r="AP36" s="68">
        <f>AP6+AP12+AP25+AP35</f>
        <v>4732.1000000000004</v>
      </c>
      <c r="AQ36" s="70">
        <f t="shared" si="98"/>
        <v>77.267606093757664</v>
      </c>
      <c r="AR36" s="68">
        <f>AR6+AR12+AR25+AR35</f>
        <v>8990.7000000000007</v>
      </c>
      <c r="AS36" s="68">
        <f>AS6+AS12+AS25+AS35</f>
        <v>5735.1</v>
      </c>
      <c r="AT36" s="70">
        <f t="shared" si="99"/>
        <v>63.789248890520199</v>
      </c>
      <c r="AU36" s="68">
        <f>AU6+AU12+AU25+AU35</f>
        <v>3622.6000000000004</v>
      </c>
      <c r="AV36" s="68">
        <f>AV6+AV12+AV25+AV35</f>
        <v>3369.6000000000004</v>
      </c>
      <c r="AW36" s="70">
        <f t="shared" si="100"/>
        <v>93.016065809087394</v>
      </c>
      <c r="AX36" s="68">
        <f>AX6+AX12+AX25+AX35</f>
        <v>3552.7999999999997</v>
      </c>
      <c r="AY36" s="68">
        <f>AY6+AY12+AY25+AY35</f>
        <v>2858.6</v>
      </c>
      <c r="AZ36" s="70">
        <f t="shared" si="101"/>
        <v>80.460481873451926</v>
      </c>
      <c r="BA36" s="68">
        <f>BA6+BA12+BA25+BA35</f>
        <v>4225.7</v>
      </c>
      <c r="BB36" s="68">
        <f>BB6+BB12+BB25+BB35</f>
        <v>3243.4</v>
      </c>
      <c r="BC36" s="70">
        <f t="shared" si="102"/>
        <v>76.754147241877092</v>
      </c>
      <c r="BD36" s="68">
        <f>BD6+BD12+BD25+BD35</f>
        <v>5003.2000000000007</v>
      </c>
      <c r="BE36" s="68">
        <f>BE6+BE12+BE25+BE35</f>
        <v>3862.0000000000005</v>
      </c>
      <c r="BF36" s="70">
        <f t="shared" si="103"/>
        <v>77.19059801726894</v>
      </c>
      <c r="BG36" s="68">
        <f>BG6+BG12+BG25+BG35</f>
        <v>2858.5</v>
      </c>
      <c r="BH36" s="68">
        <f>BH6+BH12+BH25+BH35</f>
        <v>2254.1999999999998</v>
      </c>
      <c r="BI36" s="88">
        <f t="shared" si="104"/>
        <v>78.859541717684095</v>
      </c>
      <c r="BJ36" s="68">
        <f>BJ6+BJ12+BJ25+BJ35</f>
        <v>289474.09999999998</v>
      </c>
      <c r="BK36" s="68">
        <f>BK6+BK12+BK25+BK35</f>
        <v>201753.5</v>
      </c>
      <c r="BL36" s="70">
        <f t="shared" si="105"/>
        <v>69.696563526754204</v>
      </c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</row>
  </sheetData>
  <autoFilter ref="A3:GG36"/>
  <mergeCells count="83">
    <mergeCell ref="BK4:BK5"/>
    <mergeCell ref="BL4:BL5"/>
    <mergeCell ref="BE4:BE5"/>
    <mergeCell ref="BF4:BF5"/>
    <mergeCell ref="BG4:BG5"/>
    <mergeCell ref="BH4:BH5"/>
    <mergeCell ref="BI4:BI5"/>
    <mergeCell ref="BJ4:BJ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" right="0" top="0" bottom="0" header="0" footer="0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план</vt:lpstr>
      <vt:lpstr>'2022 план'!Заголовки_для_печати</vt:lpstr>
      <vt:lpstr>'2022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dcterms:created xsi:type="dcterms:W3CDTF">2022-05-20T13:40:12Z</dcterms:created>
  <dcterms:modified xsi:type="dcterms:W3CDTF">2022-10-07T11:55:24Z</dcterms:modified>
</cp:coreProperties>
</file>