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14" i="1" l="1"/>
  <c r="I413" i="1" s="1"/>
  <c r="H414" i="1"/>
  <c r="G414" i="1"/>
  <c r="G413" i="1" s="1"/>
  <c r="H413" i="1"/>
  <c r="I409" i="1"/>
  <c r="I408" i="1" s="1"/>
  <c r="I407" i="1" s="1"/>
  <c r="H409" i="1"/>
  <c r="G409" i="1"/>
  <c r="G408" i="1" s="1"/>
  <c r="G407" i="1" s="1"/>
  <c r="H408" i="1"/>
  <c r="H407" i="1" s="1"/>
  <c r="I404" i="1"/>
  <c r="H404" i="1"/>
  <c r="H403" i="1" s="1"/>
  <c r="G404" i="1"/>
  <c r="I403" i="1"/>
  <c r="G403" i="1"/>
  <c r="I401" i="1"/>
  <c r="H401" i="1"/>
  <c r="H400" i="1" s="1"/>
  <c r="G401" i="1"/>
  <c r="I400" i="1"/>
  <c r="G400" i="1"/>
  <c r="I396" i="1"/>
  <c r="H396" i="1"/>
  <c r="H395" i="1" s="1"/>
  <c r="H394" i="1" s="1"/>
  <c r="G396" i="1"/>
  <c r="I395" i="1"/>
  <c r="I394" i="1" s="1"/>
  <c r="G395" i="1"/>
  <c r="G394" i="1" s="1"/>
  <c r="I392" i="1"/>
  <c r="I391" i="1" s="1"/>
  <c r="H392" i="1"/>
  <c r="G392" i="1"/>
  <c r="G391" i="1" s="1"/>
  <c r="H391" i="1"/>
  <c r="I389" i="1"/>
  <c r="H389" i="1"/>
  <c r="G389" i="1"/>
  <c r="I387" i="1"/>
  <c r="H387" i="1"/>
  <c r="G387" i="1"/>
  <c r="I385" i="1"/>
  <c r="H385" i="1"/>
  <c r="G385" i="1"/>
  <c r="I383" i="1"/>
  <c r="H383" i="1"/>
  <c r="G383" i="1"/>
  <c r="I381" i="1"/>
  <c r="H381" i="1"/>
  <c r="G381" i="1"/>
  <c r="I379" i="1"/>
  <c r="H379" i="1"/>
  <c r="H378" i="1" s="1"/>
  <c r="H377" i="1" s="1"/>
  <c r="G379" i="1"/>
  <c r="I378" i="1"/>
  <c r="G378" i="1"/>
  <c r="G377" i="1" s="1"/>
  <c r="I375" i="1"/>
  <c r="H375" i="1"/>
  <c r="G375" i="1"/>
  <c r="I373" i="1"/>
  <c r="H373" i="1"/>
  <c r="H363" i="1" s="1"/>
  <c r="H352" i="1" s="1"/>
  <c r="G373" i="1"/>
  <c r="I371" i="1"/>
  <c r="H371" i="1"/>
  <c r="G371" i="1"/>
  <c r="I369" i="1"/>
  <c r="H369" i="1"/>
  <c r="G369" i="1"/>
  <c r="I366" i="1"/>
  <c r="H366" i="1"/>
  <c r="G366" i="1"/>
  <c r="I364" i="1"/>
  <c r="H364" i="1"/>
  <c r="G364" i="1"/>
  <c r="I363" i="1"/>
  <c r="G363" i="1"/>
  <c r="I361" i="1"/>
  <c r="H361" i="1"/>
  <c r="G361" i="1"/>
  <c r="I358" i="1"/>
  <c r="H358" i="1"/>
  <c r="G358" i="1"/>
  <c r="I356" i="1"/>
  <c r="I353" i="1" s="1"/>
  <c r="I352" i="1" s="1"/>
  <c r="H356" i="1"/>
  <c r="G356" i="1"/>
  <c r="I354" i="1"/>
  <c r="H354" i="1"/>
  <c r="G354" i="1"/>
  <c r="G353" i="1" s="1"/>
  <c r="G352" i="1" s="1"/>
  <c r="H353" i="1"/>
  <c r="I350" i="1"/>
  <c r="H350" i="1"/>
  <c r="H349" i="1" s="1"/>
  <c r="G350" i="1"/>
  <c r="I349" i="1"/>
  <c r="G349" i="1"/>
  <c r="I347" i="1"/>
  <c r="H347" i="1"/>
  <c r="G347" i="1"/>
  <c r="I344" i="1"/>
  <c r="H344" i="1"/>
  <c r="G344" i="1"/>
  <c r="I342" i="1"/>
  <c r="I338" i="1" s="1"/>
  <c r="H342" i="1"/>
  <c r="G342" i="1"/>
  <c r="I339" i="1"/>
  <c r="H339" i="1"/>
  <c r="G339" i="1"/>
  <c r="G338" i="1" s="1"/>
  <c r="H338" i="1"/>
  <c r="I336" i="1"/>
  <c r="H336" i="1"/>
  <c r="G336" i="1"/>
  <c r="I334" i="1"/>
  <c r="H334" i="1"/>
  <c r="H333" i="1" s="1"/>
  <c r="G334" i="1"/>
  <c r="I333" i="1"/>
  <c r="G333" i="1"/>
  <c r="I330" i="1"/>
  <c r="H330" i="1"/>
  <c r="H329" i="1" s="1"/>
  <c r="H328" i="1" s="1"/>
  <c r="G330" i="1"/>
  <c r="I329" i="1"/>
  <c r="G329" i="1"/>
  <c r="G328" i="1" s="1"/>
  <c r="I326" i="1"/>
  <c r="I325" i="1" s="1"/>
  <c r="H326" i="1"/>
  <c r="G326" i="1"/>
  <c r="G325" i="1" s="1"/>
  <c r="H325" i="1"/>
  <c r="I319" i="1"/>
  <c r="H319" i="1"/>
  <c r="G319" i="1"/>
  <c r="I313" i="1"/>
  <c r="H313" i="1"/>
  <c r="G313" i="1"/>
  <c r="I307" i="1"/>
  <c r="I306" i="1" s="1"/>
  <c r="H307" i="1"/>
  <c r="G307" i="1"/>
  <c r="G306" i="1" s="1"/>
  <c r="G305" i="1" s="1"/>
  <c r="H306" i="1"/>
  <c r="H305" i="1" s="1"/>
  <c r="I302" i="1"/>
  <c r="H302" i="1"/>
  <c r="G302" i="1"/>
  <c r="I300" i="1"/>
  <c r="I299" i="1" s="1"/>
  <c r="H300" i="1"/>
  <c r="G300" i="1"/>
  <c r="G299" i="1" s="1"/>
  <c r="H299" i="1"/>
  <c r="I296" i="1"/>
  <c r="H296" i="1"/>
  <c r="G296" i="1"/>
  <c r="I292" i="1"/>
  <c r="H292" i="1"/>
  <c r="H291" i="1" s="1"/>
  <c r="G292" i="1"/>
  <c r="I291" i="1"/>
  <c r="G291" i="1"/>
  <c r="I289" i="1"/>
  <c r="H289" i="1"/>
  <c r="G289" i="1"/>
  <c r="I287" i="1"/>
  <c r="H287" i="1"/>
  <c r="G287" i="1"/>
  <c r="I282" i="1"/>
  <c r="H282" i="1"/>
  <c r="H279" i="1" s="1"/>
  <c r="G282" i="1"/>
  <c r="I280" i="1"/>
  <c r="I279" i="1" s="1"/>
  <c r="H280" i="1"/>
  <c r="G280" i="1"/>
  <c r="G279" i="1" s="1"/>
  <c r="I277" i="1"/>
  <c r="H277" i="1"/>
  <c r="G277" i="1"/>
  <c r="I275" i="1"/>
  <c r="H275" i="1"/>
  <c r="H274" i="1" s="1"/>
  <c r="G275" i="1"/>
  <c r="I274" i="1"/>
  <c r="I273" i="1" s="1"/>
  <c r="G274" i="1"/>
  <c r="I270" i="1"/>
  <c r="H270" i="1"/>
  <c r="G270" i="1"/>
  <c r="I268" i="1"/>
  <c r="H268" i="1"/>
  <c r="H267" i="1" s="1"/>
  <c r="G268" i="1"/>
  <c r="I267" i="1"/>
  <c r="G267" i="1"/>
  <c r="I265" i="1"/>
  <c r="H265" i="1"/>
  <c r="G265" i="1"/>
  <c r="I255" i="1"/>
  <c r="I254" i="1" s="1"/>
  <c r="H255" i="1"/>
  <c r="G255" i="1"/>
  <c r="G254" i="1" s="1"/>
  <c r="H254" i="1"/>
  <c r="I250" i="1"/>
  <c r="H250" i="1"/>
  <c r="G250" i="1"/>
  <c r="I248" i="1"/>
  <c r="H248" i="1"/>
  <c r="H247" i="1" s="1"/>
  <c r="G248" i="1"/>
  <c r="I247" i="1"/>
  <c r="G247" i="1"/>
  <c r="I244" i="1"/>
  <c r="H244" i="1"/>
  <c r="G244" i="1"/>
  <c r="I239" i="1"/>
  <c r="I238" i="1" s="1"/>
  <c r="H239" i="1"/>
  <c r="G239" i="1"/>
  <c r="G238" i="1" s="1"/>
  <c r="H238" i="1"/>
  <c r="I235" i="1"/>
  <c r="H235" i="1"/>
  <c r="G235" i="1"/>
  <c r="I231" i="1"/>
  <c r="H231" i="1"/>
  <c r="H230" i="1" s="1"/>
  <c r="G231" i="1"/>
  <c r="I230" i="1"/>
  <c r="G230" i="1"/>
  <c r="G229" i="1" s="1"/>
  <c r="I226" i="1"/>
  <c r="I225" i="1" s="1"/>
  <c r="H226" i="1"/>
  <c r="G226" i="1"/>
  <c r="G225" i="1" s="1"/>
  <c r="H225" i="1"/>
  <c r="I223" i="1"/>
  <c r="H223" i="1"/>
  <c r="G223" i="1"/>
  <c r="I220" i="1"/>
  <c r="H220" i="1"/>
  <c r="G220" i="1"/>
  <c r="I217" i="1"/>
  <c r="H217" i="1"/>
  <c r="G217" i="1"/>
  <c r="I214" i="1"/>
  <c r="H214" i="1"/>
  <c r="G214" i="1"/>
  <c r="I210" i="1"/>
  <c r="H210" i="1"/>
  <c r="G210" i="1"/>
  <c r="G206" i="1" s="1"/>
  <c r="I207" i="1"/>
  <c r="H207" i="1"/>
  <c r="H206" i="1" s="1"/>
  <c r="G207" i="1"/>
  <c r="I206" i="1"/>
  <c r="I204" i="1"/>
  <c r="H204" i="1"/>
  <c r="H203" i="1" s="1"/>
  <c r="G204" i="1"/>
  <c r="I203" i="1"/>
  <c r="G203" i="1"/>
  <c r="I200" i="1"/>
  <c r="H200" i="1"/>
  <c r="G200" i="1"/>
  <c r="I196" i="1"/>
  <c r="H196" i="1"/>
  <c r="G196" i="1"/>
  <c r="I193" i="1"/>
  <c r="H193" i="1"/>
  <c r="G193" i="1"/>
  <c r="I190" i="1"/>
  <c r="H190" i="1"/>
  <c r="G190" i="1"/>
  <c r="G186" i="1" s="1"/>
  <c r="I187" i="1"/>
  <c r="H187" i="1"/>
  <c r="H186" i="1" s="1"/>
  <c r="G187" i="1"/>
  <c r="I186" i="1"/>
  <c r="I177" i="1"/>
  <c r="H177" i="1"/>
  <c r="H168" i="1" s="1"/>
  <c r="G177" i="1"/>
  <c r="I169" i="1"/>
  <c r="I168" i="1" s="1"/>
  <c r="H169" i="1"/>
  <c r="G169" i="1"/>
  <c r="G168" i="1" s="1"/>
  <c r="I165" i="1"/>
  <c r="I164" i="1" s="1"/>
  <c r="H165" i="1"/>
  <c r="G165" i="1"/>
  <c r="G164" i="1" s="1"/>
  <c r="H164" i="1"/>
  <c r="I146" i="1"/>
  <c r="H146" i="1"/>
  <c r="G146" i="1"/>
  <c r="G127" i="1" s="1"/>
  <c r="I128" i="1"/>
  <c r="H128" i="1"/>
  <c r="H127" i="1" s="1"/>
  <c r="G128" i="1"/>
  <c r="I127" i="1"/>
  <c r="I126" i="1" s="1"/>
  <c r="I122" i="1"/>
  <c r="H122" i="1"/>
  <c r="H119" i="1" s="1"/>
  <c r="G122" i="1"/>
  <c r="G119" i="1" s="1"/>
  <c r="I120" i="1"/>
  <c r="H120" i="1"/>
  <c r="G120" i="1"/>
  <c r="I119" i="1"/>
  <c r="I117" i="1"/>
  <c r="H117" i="1"/>
  <c r="H112" i="1" s="1"/>
  <c r="H111" i="1" s="1"/>
  <c r="G117" i="1"/>
  <c r="I113" i="1"/>
  <c r="I112" i="1" s="1"/>
  <c r="I111" i="1" s="1"/>
  <c r="H113" i="1"/>
  <c r="G113" i="1"/>
  <c r="G112" i="1" s="1"/>
  <c r="G111" i="1" s="1"/>
  <c r="I107" i="1"/>
  <c r="H107" i="1"/>
  <c r="H102" i="1" s="1"/>
  <c r="G107" i="1"/>
  <c r="I103" i="1"/>
  <c r="I102" i="1" s="1"/>
  <c r="H103" i="1"/>
  <c r="G103" i="1"/>
  <c r="G102" i="1" s="1"/>
  <c r="I95" i="1"/>
  <c r="I94" i="1" s="1"/>
  <c r="H95" i="1"/>
  <c r="G95" i="1"/>
  <c r="G94" i="1" s="1"/>
  <c r="H94" i="1"/>
  <c r="I91" i="1"/>
  <c r="I90" i="1" s="1"/>
  <c r="H91" i="1"/>
  <c r="G91" i="1"/>
  <c r="G90" i="1" s="1"/>
  <c r="H90" i="1"/>
  <c r="I87" i="1"/>
  <c r="I83" i="1" s="1"/>
  <c r="H87" i="1"/>
  <c r="G87" i="1"/>
  <c r="I84" i="1"/>
  <c r="H84" i="1"/>
  <c r="H83" i="1" s="1"/>
  <c r="G84" i="1"/>
  <c r="G83" i="1"/>
  <c r="I79" i="1"/>
  <c r="H79" i="1"/>
  <c r="G79" i="1"/>
  <c r="I76" i="1"/>
  <c r="I69" i="1" s="1"/>
  <c r="H76" i="1"/>
  <c r="G76" i="1"/>
  <c r="I70" i="1"/>
  <c r="H70" i="1"/>
  <c r="H69" i="1" s="1"/>
  <c r="G70" i="1"/>
  <c r="G69" i="1"/>
  <c r="I67" i="1"/>
  <c r="H67" i="1"/>
  <c r="G67" i="1"/>
  <c r="I64" i="1"/>
  <c r="H64" i="1"/>
  <c r="G64" i="1"/>
  <c r="I62" i="1"/>
  <c r="H62" i="1"/>
  <c r="H58" i="1" s="1"/>
  <c r="H57" i="1" s="1"/>
  <c r="G62" i="1"/>
  <c r="I59" i="1"/>
  <c r="I58" i="1" s="1"/>
  <c r="H59" i="1"/>
  <c r="G59" i="1"/>
  <c r="G58" i="1" s="1"/>
  <c r="G57" i="1" s="1"/>
  <c r="I55" i="1"/>
  <c r="I51" i="1" s="1"/>
  <c r="H55" i="1"/>
  <c r="H51" i="1" s="1"/>
  <c r="G55" i="1"/>
  <c r="I52" i="1"/>
  <c r="H52" i="1"/>
  <c r="G52" i="1"/>
  <c r="G51" i="1" s="1"/>
  <c r="I49" i="1"/>
  <c r="I48" i="1" s="1"/>
  <c r="H49" i="1"/>
  <c r="G49" i="1"/>
  <c r="G48" i="1" s="1"/>
  <c r="H48" i="1"/>
  <c r="I46" i="1"/>
  <c r="I45" i="1" s="1"/>
  <c r="H46" i="1"/>
  <c r="G46" i="1"/>
  <c r="G45" i="1" s="1"/>
  <c r="H45" i="1"/>
  <c r="I43" i="1"/>
  <c r="I39" i="1" s="1"/>
  <c r="H43" i="1"/>
  <c r="G43" i="1"/>
  <c r="I40" i="1"/>
  <c r="H40" i="1"/>
  <c r="H39" i="1" s="1"/>
  <c r="G40" i="1"/>
  <c r="G39" i="1"/>
  <c r="I37" i="1"/>
  <c r="H37" i="1"/>
  <c r="G37" i="1"/>
  <c r="I32" i="1"/>
  <c r="I31" i="1" s="1"/>
  <c r="H32" i="1"/>
  <c r="G32" i="1"/>
  <c r="G31" i="1" s="1"/>
  <c r="H31" i="1"/>
  <c r="I29" i="1"/>
  <c r="H29" i="1"/>
  <c r="G29" i="1"/>
  <c r="I27" i="1"/>
  <c r="H27" i="1"/>
  <c r="G27" i="1"/>
  <c r="I25" i="1"/>
  <c r="I24" i="1" s="1"/>
  <c r="H25" i="1"/>
  <c r="G25" i="1"/>
  <c r="G24" i="1" s="1"/>
  <c r="H24" i="1"/>
  <c r="I22" i="1"/>
  <c r="H22" i="1"/>
  <c r="H18" i="1" s="1"/>
  <c r="H17" i="1" s="1"/>
  <c r="G22" i="1"/>
  <c r="G18" i="1" s="1"/>
  <c r="G17" i="1" s="1"/>
  <c r="I19" i="1"/>
  <c r="H19" i="1"/>
  <c r="G19" i="1"/>
  <c r="I18" i="1"/>
  <c r="I17" i="1" s="1"/>
  <c r="G273" i="1" l="1"/>
  <c r="G126" i="1"/>
  <c r="G438" i="1" s="1"/>
  <c r="I305" i="1"/>
  <c r="I328" i="1"/>
  <c r="I377" i="1"/>
  <c r="H229" i="1"/>
  <c r="I57" i="1"/>
  <c r="I438" i="1" s="1"/>
  <c r="H126" i="1"/>
  <c r="H438" i="1" s="1"/>
  <c r="I229" i="1"/>
  <c r="H273" i="1"/>
</calcChain>
</file>

<file path=xl/sharedStrings.xml><?xml version="1.0" encoding="utf-8"?>
<sst xmlns="http://schemas.openxmlformats.org/spreadsheetml/2006/main" count="1443" uniqueCount="668">
  <si>
    <t>Приложение 6</t>
  </si>
  <si>
    <t>к решению Муниципального совета Прохоровского района</t>
  </si>
  <si>
    <t xml:space="preserve">Прохоровского района </t>
  </si>
  <si>
    <t>Белгородской области</t>
  </si>
  <si>
    <t xml:space="preserve">«О бюджете муниципального района </t>
  </si>
  <si>
    <t xml:space="preserve">«Прохоровский район» Белгородской области  </t>
  </si>
  <si>
    <t xml:space="preserve">на 2024 год и на плановый период   </t>
  </si>
  <si>
    <t>2025 и 2026 годов»</t>
  </si>
  <si>
    <t>Распределение бюджетных ассигнований по целевым статьям (муниципальным программам Прохоровского района и непрограммным направлениям деятельности), группам видов расходов, разделам, подразделам классификации расходов бюджета муниципального района «Прохоровский район» Белгородской области на 2024 год и на плановый период 2025 и 2026 годов</t>
  </si>
  <si>
    <t>(тыс. рублей)</t>
  </si>
  <si>
    <t>Наименование показателя</t>
  </si>
  <si>
    <t>Целевая статья</t>
  </si>
  <si>
    <t>Раздел</t>
  </si>
  <si>
    <t>Подраздел</t>
  </si>
  <si>
    <t>Вид расхода</t>
  </si>
  <si>
    <t>2024 год</t>
  </si>
  <si>
    <t>2025 год</t>
  </si>
  <si>
    <t>2026 год</t>
  </si>
  <si>
    <t>Муниципальная программа Прохоровского района «Обеспечение безопасности жизнедеятельности населения на территории Прохоровского района»</t>
  </si>
  <si>
    <t>01</t>
  </si>
  <si>
    <t xml:space="preserve">Подпрограмма «Профилактика немедицинского потребления наркотических средств и психотропных веществ и их аналогов, противодействие их незаконному обороту»  </t>
  </si>
  <si>
    <t>01 1</t>
  </si>
  <si>
    <t>Основное мероприятие «Реализация мероприятий по осуществлению антинаркотической пропаганды и антинаркотического просвещения»</t>
  </si>
  <si>
    <t>01 1 01</t>
  </si>
  <si>
    <t>Мероприятия по осуществлению антинаркотической пропаганды, просвещения и раннему выявлению потребителей наркотиков (Закупка товаров, работ и услуг для обеспечения государственных (муниципальных) нужд)</t>
  </si>
  <si>
    <t>01 1 01 20310</t>
  </si>
  <si>
    <t>13</t>
  </si>
  <si>
    <t>200</t>
  </si>
  <si>
    <t>07</t>
  </si>
  <si>
    <t xml:space="preserve">Основное  мероприятие «Реализация мероприятий  по раннему выявлению потребителей наркотиков» </t>
  </si>
  <si>
    <t>01 1 02</t>
  </si>
  <si>
    <t>Мероприятия по раннему выявлению потребителей наркотиков (Закупка товаров, работ и услуг для обеспечения государственных (муниципальных) нужд)</t>
  </si>
  <si>
    <t>01 1 02 20320</t>
  </si>
  <si>
    <t>09</t>
  </si>
  <si>
    <t>Подпрограмма «Профилактика правонарушений и обеспечение безопасности дорожного движения»</t>
  </si>
  <si>
    <t>01 2</t>
  </si>
  <si>
    <t>Основное мероприятие «Реализация мероприятий по безопасности дорожного движения»</t>
  </si>
  <si>
    <t>01 2 01</t>
  </si>
  <si>
    <t>Мероприятия по безопасности дорожного движения (Закупка товаров, работ и услуг для обеспечения государственных (муниципальных) нужд)</t>
  </si>
  <si>
    <t>01 2 01 20360</t>
  </si>
  <si>
    <t>03</t>
  </si>
  <si>
    <t>14</t>
  </si>
  <si>
    <t>Основное мероприятие «Реализация мероприятий по охране общественного порядка»</t>
  </si>
  <si>
    <t>01 2 02</t>
  </si>
  <si>
    <t>Мероприятия (Закупка товаров, работ и услуг для обеспечения государственных (муниципальных) нужд)</t>
  </si>
  <si>
    <t>01 2 02 29990</t>
  </si>
  <si>
    <t>Основное мероприятие «Профилактика правонарушений администрации Прохоровского района»</t>
  </si>
  <si>
    <t>01 2 03</t>
  </si>
  <si>
    <t>01 2 03 29990</t>
  </si>
  <si>
    <t>Подпрограмма «Снижение рисков, смягчение последствий чрезвычайных ситуаций природного и техногенного характера,  защита населения»</t>
  </si>
  <si>
    <t xml:space="preserve">01 3 </t>
  </si>
  <si>
    <t>Основное мероприятие «Обеспечение защиты и безопасности населения»</t>
  </si>
  <si>
    <t>01 3 01</t>
  </si>
  <si>
    <t>Обеспечение деятельности (оказание услуг) муниципальных учреждений (организаций)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</si>
  <si>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01 3 01 00590</t>
  </si>
  <si>
    <t>10</t>
  </si>
  <si>
    <t>100</t>
  </si>
  <si>
    <t>Обеспечение деятельности (оказание услуг) муниципальных учреждений (организаций) (Закупка товаров, работ и услуг для обеспечения государственных (муниципальных) нужд)</t>
  </si>
  <si>
    <t>Реализация мероприятий по созданию, развертыванию, поддержанию в готовности системы «112» (Закупка товаров, работ и услуг для обеспечения государственных (муниципальных) нужд)</t>
  </si>
  <si>
    <t>01 3 01 20980</t>
  </si>
  <si>
    <t>Создание и поддержание в постоянной готовности муниципальных систем оповещения и информирование населения о чрезвычайной ситуации (Закупка товаров, работ и услуг для обеспечения государственных (муниципальных) нужд)</t>
  </si>
  <si>
    <t>01 3 01 20981</t>
  </si>
  <si>
    <t>Основное мероприятие «Организация и осуществление мероприятий по территориальной обороне и гражданской обороне»</t>
  </si>
  <si>
    <t>01 3 03</t>
  </si>
  <si>
    <t>01 3 03 29990</t>
  </si>
  <si>
    <t xml:space="preserve">Подпрограмма «Профилактика безнадзорности и правонарушений несовершеннолетних и защита их прав» </t>
  </si>
  <si>
    <t>01 4</t>
  </si>
  <si>
    <t>Основное мероприятие «Осуществление полномочий по созданию и организации деятельности комиссий по делам несовершеннолетних и защите их прав»</t>
  </si>
  <si>
    <t>01 4 01</t>
  </si>
  <si>
    <t>Осуществление полномочий по созданию и организации деятельности территориальных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</si>
  <si>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01 4 01 71220</t>
  </si>
  <si>
    <t>Осуществление полномочий по созданию и организации деятельности территориальных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</si>
  <si>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 xml:space="preserve">Основное  мероприятие «Реализация мероприятий, направленных на профилактику преступлений и правонарушений» </t>
  </si>
  <si>
    <t>01 4 02</t>
  </si>
  <si>
    <t>01 4 02 29990</t>
  </si>
  <si>
    <t>Подпрограмма «Противодействие терроризму и экстремизму»</t>
  </si>
  <si>
    <t>01 5</t>
  </si>
  <si>
    <t>Основное мероприятие «Подготовка и издание наглядных пособий и методических материалов антитеррористической и противоэкстремистской направленности»</t>
  </si>
  <si>
    <t>01 5 02</t>
  </si>
  <si>
    <t>01 5 02 29990</t>
  </si>
  <si>
    <t xml:space="preserve">Подпрограмма «Построение и развитие аппаратно-программного комплекса «Безопасный город»» </t>
  </si>
  <si>
    <t>01 6</t>
  </si>
  <si>
    <t>Основное мероприятие «Формирование комплексной, многоуровневой системы обучения общественной безопасности»</t>
  </si>
  <si>
    <t>01 6 01</t>
  </si>
  <si>
    <t>Резервный фонд администрации Прохоровского района (Закупка товаров, работ и услуг для обеспечения государственных (муниципальных) нужд)</t>
  </si>
  <si>
    <t>01 6 01 20450</t>
  </si>
  <si>
    <t xml:space="preserve">Подпрограмма «Обеспечение реализации муниципальной программы» </t>
  </si>
  <si>
    <t>01 7</t>
  </si>
  <si>
    <t>01 7 01</t>
  </si>
  <si>
    <t>Осуществление отдельных полномочий по рассмотрению дел об административных правонарушениях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</si>
  <si>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01 7 01 71310</t>
  </si>
  <si>
    <t>06</t>
  </si>
  <si>
    <t>05</t>
  </si>
  <si>
    <t>Осуществление отдельных полномочий по рассмотрению дел об административных правонарушениях (Закупка товаров, работ и услуг для обеспечения государственных (муниципальных) нужд)</t>
  </si>
  <si>
    <t>Основное мероприятие «Обеспечение функций органов власти местного самоуправления»</t>
  </si>
  <si>
    <t>01 7 02</t>
  </si>
  <si>
    <t>Обеспечение функций органов власти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</si>
  <si>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01 7 02 90019</t>
  </si>
  <si>
    <t>Муниципальная программа Прохоровского района «Развитие образования Прохоровского района»</t>
  </si>
  <si>
    <t>02</t>
  </si>
  <si>
    <t xml:space="preserve">Подпрограмма «Развитие дошкольного образования»  </t>
  </si>
  <si>
    <t>02 1</t>
  </si>
  <si>
    <t xml:space="preserve">Основное мероприятие «Реализация образовательных программ дошкольного образования» </t>
  </si>
  <si>
    <t>02 1 01</t>
  </si>
  <si>
    <t>Обеспечение деятельности (оказание услуг) муниципальных учреждений (организаций) (Предоставление субсидий бюджетным, автономным учреждениям и иным некоммерческим организациям)</t>
  </si>
  <si>
    <t>02 1 01 00590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</si>
  <si>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</si>
  <si>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02 1 01 73020</t>
  </si>
  <si>
    <t xml:space="preserve">Основное мероприятие «Государственная поддержка предоставления  дошкольного образования»  </t>
  </si>
  <si>
    <t>02 1 02</t>
  </si>
  <si>
    <t>Выплата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</si>
  <si>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02 1 02 73030</t>
  </si>
  <si>
    <t>04</t>
  </si>
  <si>
    <t>Основное мероприятие «Социальная поддержка педагогических работников»</t>
  </si>
  <si>
    <t>02 1 04</t>
  </si>
  <si>
    <t>Меры социальной поддержки педагогическим работникам муниципальных образовательных учреждений (организаций), проживающим и работающим в сельских населенных пунктах, рабочих поселках (поселках городского типа) на территории Прохоровского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</si>
  <si>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02 1 04 73220</t>
  </si>
  <si>
    <t>Меры социальной поддержки педагогическим работникам муниципальных образовательных учреждений (организаций), проживающим и работающим в сельских населенных пунктах, рабочих поселках (поселках городского типа) на территории Прохоровского района  (Социальное обеспечение и иные выплаты населению)</t>
  </si>
  <si>
    <t>Основное мероприятие «Возмещение расходов на питание воспитанников дошкольных учреждений»</t>
  </si>
  <si>
    <t>02 1 05</t>
  </si>
  <si>
    <t>Компенсация расходов на питание воспитанников дошкольных учреждений, получивших льготу (Предоставление субсидий бюджетным, автономным учреждениям и иным некоммерческим организациям)</t>
  </si>
  <si>
    <t>02 1 05 23030</t>
  </si>
  <si>
    <t xml:space="preserve">Подпрограмма «Развитие общего образования»  </t>
  </si>
  <si>
    <t>02 2</t>
  </si>
  <si>
    <t xml:space="preserve">Основное мероприятие «Реализация программ общего образования» </t>
  </si>
  <si>
    <t>02 2 01</t>
  </si>
  <si>
    <t>Обеспечение деятельности (оказание услуг) муниципальных учреждений (организаций)  (Предоставление субсидий бюджетным, автономным учреждениям и иным некоммерческим организациям)</t>
  </si>
  <si>
    <t>02 2 01 00590</t>
  </si>
  <si>
    <t>600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</si>
  <si>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</si>
  <si>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02 2 01 53030</t>
  </si>
  <si>
    <t>Реализация государственного стандарта общего образования (Предоставление субсидий бюджетным, автономным учреждениям и иным некоммерческим организациям)</t>
  </si>
  <si>
    <t>02 2 01 73040</t>
  </si>
  <si>
    <t>Выплата денежного вознаграждения за выполнение функций классного руководителя педагогическим работникам муниципальных образовательных учреждений (организаций) (Предоставление субсидий бюджетным, автономным учреждениям и иным некоммерческим организациям)</t>
  </si>
  <si>
    <t>02 2 01 73060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</si>
  <si>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</si>
  <si>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02 2 01 L3040</t>
  </si>
  <si>
    <t>Основное мероприятие «Развитие инфраструктуры системы общего образования»</t>
  </si>
  <si>
    <t>02 2 03</t>
  </si>
  <si>
    <t>Реализация мероприятий по оснащению отремонтированных зданий общеобразовательных организаций средствами обучения и воспитания (Предоставление субсидий бюджетным, автономным учреждениям и иным некоммерческим организациям)</t>
  </si>
  <si>
    <t>02 2 03 73090</t>
  </si>
  <si>
    <t>Софинансирование расходов на реализацию мероприятий по оснащению отремонтированных зданий общеобразовательных организаций средствами обучения и воспитания  (Предоставление субсидий бюджетным, автономным учреждениям и иным некоммерческим организациям)</t>
  </si>
  <si>
    <t>02 2 03 S3090</t>
  </si>
  <si>
    <t>02 2 04</t>
  </si>
  <si>
    <t>Меры социальной поддержки  педагогическим работникам муниципальных образовательных учреждений (организаций), проживающим и работающим в сельских населенных пунктах, рабочих поселках (поселках городского типа) (Закупка товаров, работ и услуг для обеспечения государственных (муниципальных) нужд)</t>
  </si>
  <si>
    <t>02 2 04 12220</t>
  </si>
  <si>
    <t>02 2 04 73220</t>
  </si>
  <si>
    <t xml:space="preserve">Подпрограмма «Развитие дополнительного образования, поддержка талантливых и одаренных детей» </t>
  </si>
  <si>
    <t>02 3</t>
  </si>
  <si>
    <t>02 3 04</t>
  </si>
  <si>
    <t>02 3 04 73220</t>
  </si>
  <si>
    <t xml:space="preserve">Основное мероприятие «Обеспечение функционирования модели персонифицированного финансирования дополнительного образования детей» </t>
  </si>
  <si>
    <t>02 3 05</t>
  </si>
  <si>
    <t>Обеспечение деятельности (оказание услуг)  муниципальных учреждений (организаций) (Предоставление субсидий бюджетным, автономным учреждениям и иным некоммерческим организациям)</t>
  </si>
  <si>
    <t>02 3 05 00590</t>
  </si>
  <si>
    <t>Обеспечение деятельности (оказание услуг)  муниципальных учреждений (организаций) (Иные бюджетные ассигнования)</t>
  </si>
  <si>
    <t xml:space="preserve">Подпрограмма «Обеспечение безопасного, качественного отдыха и оздоровления детей» </t>
  </si>
  <si>
    <t>02 4</t>
  </si>
  <si>
    <t>Основное мероприятие «Проведение детской оздоровительной кампании»</t>
  </si>
  <si>
    <t>02 4 01</t>
  </si>
  <si>
    <t>Мероприятия по проведению оздоровительной кампании детей (Предоставление субсидий бюджетным, автономным учреждениям и иным некоммерческим организациям)</t>
  </si>
  <si>
    <t>02 4 01 20650</t>
  </si>
  <si>
    <t>02 4 01 70650</t>
  </si>
  <si>
    <t>Подпрограмма «Развитие системы оценки качества образования»</t>
  </si>
  <si>
    <t>02 5</t>
  </si>
  <si>
    <t>Основное мероприятие  «Реализация механизмов  оценки качества  образования в соответствии с государственными образовательными стандартами»</t>
  </si>
  <si>
    <t>02 5 01</t>
  </si>
  <si>
    <t>Обеспечение деятельности (оказание услуг)  муниципальных  учреждений (организаций)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</si>
  <si>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02 5 01 00590</t>
  </si>
  <si>
    <t>Обеспечение деятельности (оказание услуг) муниципальных  учреждений (организаций) (Закупка товаров, работ и услуг для обеспечения государственных (муниципальных) нужд)</t>
  </si>
  <si>
    <t>Обеспечение деятельности (оказание услуг)  муниципальных  учреждений (организаций) (Иные бюджетные ассигнования)</t>
  </si>
  <si>
    <t>Расходы на обеспечение деятельности централизованной бухгалтерии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</si>
  <si>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02 5 01 00591</t>
  </si>
  <si>
    <t>Расходы на обеспечение деятельности централизованной бухгалтерии (Закупка товаров, работ и услуг для обеспечения государственных (муниципальных) нужд)</t>
  </si>
  <si>
    <t>Расходы на обеспечение деятельности централизованной бухгалтерии (Иные бюджетные ассигнования)</t>
  </si>
  <si>
    <t xml:space="preserve">02 6 </t>
  </si>
  <si>
    <t>02 6 01</t>
  </si>
  <si>
    <t>02 6 01 90019</t>
  </si>
  <si>
    <t>Обеспечение функций органов власти местного самоуправления (Закупка товаров, работ и услуг для обеспечения государственных (муниципальных) нужд)</t>
  </si>
  <si>
    <t>Обеспечение функций органов власти местного самоуправления (Иные бюджетные ассигнования)</t>
  </si>
  <si>
    <t xml:space="preserve">Основное мероприятие «Реализация мероприятий в сфере образования» </t>
  </si>
  <si>
    <t>02 6 03</t>
  </si>
  <si>
    <t>02 6 03 29990</t>
  </si>
  <si>
    <t>Мероприятия (Социальное обеспечение и иные выплаты населению)</t>
  </si>
  <si>
    <t xml:space="preserve">Муниципальная программа Прохоровского района «Совершенствование и развитие транспортной системы и дорожной сети Прохоровского района»       </t>
  </si>
  <si>
    <t>Подпрограмма «Создание условий для предоставления транспортных услуг и организации транспортного обслуживания населения»</t>
  </si>
  <si>
    <t>03 1</t>
  </si>
  <si>
    <t>Основное мероприятие «Организация транспортного обслуживания населения в пригородном межмуниципальном сообщении»</t>
  </si>
  <si>
    <t>03 1 01</t>
  </si>
  <si>
    <t>Организация транспортного обслуживания населения в муниципальном образовании  (Закупка товаров, работ и услуг для обеспечения государственных (муниципальных) нужд)</t>
  </si>
  <si>
    <t>03 1 01 63810</t>
  </si>
  <si>
    <t>08</t>
  </si>
  <si>
    <t>Организация транспортного обслуживания населения автомобильным транспортом по межмуниципальным маршрутам регулярных перевозок в пригородном межмуниципальном сообщении  (Иные бюджетные ассигнования)</t>
  </si>
  <si>
    <t>03 1 01 73810</t>
  </si>
  <si>
    <t>Осуществление полномочий по установлению органами местного самоуправления регулируемых тарифов на перевозки по муниципальным маршрутам регулярных перевозок  (Закупка товаров, работ и услуг для обеспечения государственных (муниципальных) нужд)</t>
  </si>
  <si>
    <t>03 1 01 73850</t>
  </si>
  <si>
    <t>Основное мероприятие «Субсидии организациям автомобильного транспорта»</t>
  </si>
  <si>
    <t>03 1 02</t>
  </si>
  <si>
    <t>Компенсация потерь в доходах организациям автомобильного транспорта, осуществляющим перевозки по льготным тарифам на проезд обучающимся и воспитанникам общеобразовательных учреждений, учащимся очной формы обучения образовательных учреждений начального профессионального и среднего профессионального образования автомобильным транспортом общего пользования в пригородном сообщении (Иные бюджетные ассигнования)</t>
  </si>
  <si>
    <t>03 1 02 63820</t>
  </si>
  <si>
    <t>Подпрограмма «Совершенствование и развитие дорожной сети автомобильных дорог общего пользования»</t>
  </si>
  <si>
    <t>03 2</t>
  </si>
  <si>
    <t>Основное мероприятие «Содержание и ремонт автомобильных дорог общего пользования»</t>
  </si>
  <si>
    <t>03 2 02</t>
  </si>
  <si>
    <t>Содержание и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</si>
  <si>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03 2 02 20570</t>
  </si>
  <si>
    <t>Основное мероприятие «Капитальный ремонт автомобильных дорог и мостов общего пользования местного значения, капитальный ремонт и ремонт автомобильных дорог общего пользования населенных пунктов»</t>
  </si>
  <si>
    <t>03 2 03</t>
  </si>
  <si>
    <t>Капитальный ремонт и ремонт сети автомобильных дорог общего пользования населенных пунктов (Закупка товаров, работ и услуг для обеспечения государственных (муниципальных) нужд)</t>
  </si>
  <si>
    <t>03 2 03 72140</t>
  </si>
  <si>
    <t>Капитальный ремонт и ремонт сети автомобильных дорог общего пользования населенных пунктов (Межбюджетные трансферты)</t>
  </si>
  <si>
    <t>Софинансирование расходов на капитальный ремонт и ремонт сети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</si>
  <si>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03 2 03 S2140</t>
  </si>
  <si>
    <t>Муниципальная программа Прохоровского района «Социальная поддержка граждан в Прохоровском районе»</t>
  </si>
  <si>
    <t xml:space="preserve">Подпрограмма «Реализация переданных государственных полномочий по социальной поддержке отдельных категорий граждан» </t>
  </si>
  <si>
    <t xml:space="preserve">04 1 </t>
  </si>
  <si>
    <t>Основное мероприятие «Оплата жилищно-коммунальных услуг отдельным категориям граждан»</t>
  </si>
  <si>
    <t>04 1 01</t>
  </si>
  <si>
    <t>Оплата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</si>
  <si>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04 1 01 52500</t>
  </si>
  <si>
    <t>Оплата жилищно-коммунальных услуг отдельным категориям граждан (Социальное обеспечение и иные выплаты населению)</t>
  </si>
  <si>
    <t>Предоставление гражданам адресных денежных выплат на оплату  жилого помещения и коммунальных услуг (Закупка товаров, работ и услуг для обеспечения государственных (муниципальных) нужд)</t>
  </si>
  <si>
    <t>04 1 01 71510</t>
  </si>
  <si>
    <t>Предоставление гражданам адресных денежных выплат на оплату  жилого помещения и коммунальных услуг (Социальное обеспечение и иные выплаты населению)</t>
  </si>
  <si>
    <t>Предоставление ветеранам труда и ветеранам военной службы ежемесячных денежных компенсаций расходов по оплате жилищно-коммунальных услуг (Закупка товаров, работ и услуг для обеспечения государственных (муниципальных) нужд)</t>
  </si>
  <si>
    <t>04 1 01 72510</t>
  </si>
  <si>
    <t>Предоставление ветеранам труда и ветеранам военной службы ежемесячных денежных компенсаций расходов по оплате жилищно-коммунальных услуг (Социальное обеспечение и иные выплаты населению)</t>
  </si>
  <si>
    <t>Предоставление реабилитированным лицам и лицам,  признанным пострадавшими от политических репрессий ежемесячных денежных компенсаций расходов по оплате жилищно-коммунальных услуг (Закупка товаров, работ и услуг для обеспечения государственных (муниципальных) нужд)</t>
  </si>
  <si>
    <t>04 1 01 72520</t>
  </si>
  <si>
    <t>Предоставление реабилитированным лицам и лицам,  признанным пострадавшими от политических репрессий ежемесячных денежных компенсаций расходов по оплате жилищно-коммунальных услуг (Социальное обеспечение и иные выплаты населению)</t>
  </si>
  <si>
    <t>Предоставление многодетным семьям ежемесячных денежных компенсаций расходов по оплате жилищно-коммунальных услуг  (Закупка товаров, работ и услуг для обеспечения государственных (муниципальных) нужд)</t>
  </si>
  <si>
    <t>04 1 01 72530</t>
  </si>
  <si>
    <t>Предоставление многодетным семьям ежемесячных денежных компенсаций расходов по оплате жилищно-коммунальных услуг  (Социальное обеспечение и иные выплаты населению)</t>
  </si>
  <si>
    <t>Предоставление иным категориям граждан ежемесячных денежных компенсаций расходов по оплате жилищно-коммунальных услуг  (Закупка товаров, работ и услуг для обеспечения государственных (муниципальных) нужд)</t>
  </si>
  <si>
    <t>04 1 01 72540</t>
  </si>
  <si>
    <t>Предоставление иным категориям граждан ежемесячных денежных компенсаций расходов по оплате жилищно-коммунальных услуг  (Социальное обеспечение и иные выплаты населению)</t>
  </si>
  <si>
    <t>Предоставление гражданам ежемесячных денежных компенсаций расходов по оплате электроэнергии, приобретенной на нужды электроотопления (Закупка товаров, работ и услуг для обеспечения государственных (муниципальных) нужд)</t>
  </si>
  <si>
    <t>04 1 01 72570</t>
  </si>
  <si>
    <t>Предоставление гражданам ежемесячных денежных компенсаций расходов по оплате электроэнергии, приобретенной на нужды электроотопления (Социальное обеспечение и иные выплаты населению)</t>
  </si>
  <si>
    <t>Предоставление отдельным категориям граждан ежемесячных денежных компенсаций расходов на оплату взноса по капитальному ремонту общего имущества в многоквартирном доме (Закупка товаров, работ и услуг для обеспечения государственных (муниципальных) нужд)</t>
  </si>
  <si>
    <t>04 1 01 74620</t>
  </si>
  <si>
    <t>Предоставление отдельным категориям граждан ежемесячных денежных компенсаций расходов на оплату взноса по капитальному ремонту общего имущества в многоквартирном доме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</si>
  <si>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 (Социальное обеспечение и иные выплаты населению)</t>
  </si>
  <si>
    <t>04 1 01 R4620</t>
  </si>
  <si>
    <t>Основное мероприятие «Социальная поддержка отдельных категорий граждан»</t>
  </si>
  <si>
    <t>04 1 02</t>
  </si>
  <si>
    <t>Выплата пособий малоимущим гражданам и гражданам, оказавшимся в трудной жизненной ситуации  (Закупка товаров, работ и услуг для обеспечения государственных (муниципальных) нужд)</t>
  </si>
  <si>
    <t>04 1 02 72310</t>
  </si>
  <si>
    <t>Выплата пособий малоимущим гражданам и гражданам, оказавшимся в трудной жизненной ситуации  (Социальное обеспечение и иные выплаты населению)</t>
  </si>
  <si>
    <t>Выплата субсидий ветеранам боевых действий и другим категориям военнослужащих, лицам, привлекавшимся органами местной власти к разминированию территорий и  объектов   в период 1943-1950 годов (Закупка товаров, работ и услуг для обеспечения государственных (муниципальных) нужд)</t>
  </si>
  <si>
    <t>04 1 02 72360</t>
  </si>
  <si>
    <t>Выплата субсидий ветеранам боевых действий и другим категориям военнослужащих, лицам, привлекавшимся органами местной власти к разминированию территорий и  объектов   в период 1943-1950 годов (Социальное обеспечение и иные выплаты населению)</t>
  </si>
  <si>
    <t>Выплата ежемесячных пособий отдельным категориям граждан (инвалидам боевых действий I и II групп, а также членам семей военнослужащих и сотрудников, погибших при исполнении обязанностей военной службы или служебных обязанностей в районах боевых действий; вдовам погибших (умерших) ветеранов подразделений особого риска) (Закупка товаров, работ и услуг для обеспечения государственных (муниципальных) нужд)</t>
  </si>
  <si>
    <t>04 1 02 72370</t>
  </si>
  <si>
    <t>Выплата ежемесячных пособий отдельным категориям граждан (инвалидам боевых действий I и II групп, а также членам семей военнослужащих и сотрудников, погибших при исполнении обязанностей военной службы или служебных обязанностей в районах боевых действий; вдовам погибших (умерших) ветеранов подразделений особого риска) (Социальное обеспечение и иные выплаты населению)</t>
  </si>
  <si>
    <t>Оплата ежемесячных денежных выплат  ветеранам труда, ветеранам военной службы (Закупка товаров, работ и услуг для обеспечения государственных (муниципальных) нужд)</t>
  </si>
  <si>
    <t>04 1 02 72410</t>
  </si>
  <si>
    <t>Оплата ежемесячных денежных выплат  ветеранам труда, ветеранам военной службы (Социальное обеспечение и иные выплаты населению)</t>
  </si>
  <si>
    <t>Оплата ежемесячных денежных выплат труженикам тыла (Закупка товаров, работ и услуг для обеспечения государственных (муниципальных) нужд)</t>
  </si>
  <si>
    <t>04 1 02 72420</t>
  </si>
  <si>
    <t>Оплата ежемесячных денежных выплат труженикам тыла (Социальное обеспечение и иные выплаты населению)</t>
  </si>
  <si>
    <t>Оплата ежемесячных денежных выплат  реабилитированным лицам (Закупка товаров, работ и услуг для обеспечения государственных (муниципальных) нужд)</t>
  </si>
  <si>
    <t>04 1 02 72430</t>
  </si>
  <si>
    <t>Оплата ежемесячных денежных выплат  реабилитированным лицам (Социальное обеспечение и иные выплаты населению)</t>
  </si>
  <si>
    <t>Оплата ежемесячных денежных выплат  лицам, родившимся в период с 22 июня 1923 года по 3 сентября 1945 года (Дети войны) (Закупка товаров, работ и услуг для обеспечения государственных (муниципальных) нужд)</t>
  </si>
  <si>
    <t>04 1 02 72450</t>
  </si>
  <si>
    <t>Оплата ежемесячных денежных выплат  лицам, родившимся в период с 22 июня 1923 года по 3 сентября 1945 года (Дети войны) (Социальное обеспечение и иные выплаты населению)</t>
  </si>
  <si>
    <t>Предоставление материальной и иной помощи для погребения (Закупка товаров, работ и услуг для обеспечения государственных (муниципальных) нужд)</t>
  </si>
  <si>
    <t>04 1 02 72620</t>
  </si>
  <si>
    <t>Предоставление материальной и иной помощи для погребения (Социальное обеспечение и иные выплаты населению)</t>
  </si>
  <si>
    <t xml:space="preserve">Предоставление льгот на проезд при осуществлении регулярных перевозок по муниципальным и пригородным (межмуниципальным) маршрутам (кроме железнодорожного транспорта) (Социальное обеспечение и иные выплаты населению)  </t>
  </si>
  <si>
    <t>04 1 02 73820</t>
  </si>
  <si>
    <t>Подпрограмма «Обеспечение социального обслуживания населения»</t>
  </si>
  <si>
    <t>04 2</t>
  </si>
  <si>
    <t>Основное мероприятие «Оказание социальных услуг населению организациями социального обслуживания»</t>
  </si>
  <si>
    <t>04 2 01</t>
  </si>
  <si>
    <t>Осуществление полномочий по обеспечению права граждан на социальное обслуживание (Предоставление субсидий бюджетным, автономным учреждениям и иным некоммерческим организациям)</t>
  </si>
  <si>
    <t>04 2 01 71590</t>
  </si>
  <si>
    <t xml:space="preserve">Осуществление мер социальной защиты отдельных категорий работников учреждений, занятых в секторе социального обслуживания, проживающих и (или) работающих в сельской местности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 </t>
  </si>
  <si>
    <t>04 2 01 71690</t>
  </si>
  <si>
    <t xml:space="preserve">Подпрограмма «Реализация переданных государственных полномочий по социальной поддержке семьи и детства» </t>
  </si>
  <si>
    <t xml:space="preserve">04 3 </t>
  </si>
  <si>
    <t>Основное мероприятие «Предоставление мер социальной поддержки семьям и детям»</t>
  </si>
  <si>
    <t>04 3 01</t>
  </si>
  <si>
    <t>Выплата ежемесячных пособий гражданам, имеющим детей (Закупка товаров, работ и услуг для обеспечения государственных (муниципальных) нужд)</t>
  </si>
  <si>
    <t>04 3 01 72850</t>
  </si>
  <si>
    <t>Выплата ежемесячных пособий гражданам, имеющим детей (Социальное обеспечение и иные выплаты населению)</t>
  </si>
  <si>
    <t xml:space="preserve">Осуществление полномочий по осуществлению мер социальной защиты многодетных семей (Закупка товаров, работ и услуг для обеспечения государственных (муниципальных) нужд) </t>
  </si>
  <si>
    <t>04 3 01 72880</t>
  </si>
  <si>
    <t xml:space="preserve">Осуществление полномочий по осуществлению мер социальной защиты многодетных семей (Социальное обеспечение и иные выплаты населению)  </t>
  </si>
  <si>
    <t>Осуществление полномочий по осуществлению мер социальной защиты многодетных семей (Предоставление субсидий бюджетным, автономным учреждениям и иным некоммерческим организациям)</t>
  </si>
  <si>
    <t xml:space="preserve">Осуществление дополнительных мер социальной защиты семей, родивших третьего и последующих детей по предоставлению материнского (семейного) капитала (Закупка товаров, работ и услуг для обеспечения государственных (муниципальных) нужд) </t>
  </si>
  <si>
    <t>04 3 01 73000</t>
  </si>
  <si>
    <t>Осуществление дополнительных мер социальной защиты семей, родивших третьего и последующих детей по предоставлению материнского (семейного) капитала (Социальное обеспечение и иные выплаты населению)</t>
  </si>
  <si>
    <t>Основное мероприятие «Предоставление мер социальной поддержки детям-сиротам и детям, оставшимся без попечения родителей»</t>
  </si>
  <si>
    <t>04 3 02</t>
  </si>
  <si>
    <t xml:space="preserve">Ремонт жилых помещений, в которых дети-сироты и дети, оставшиеся без попечения родителей, являются нанимателями (Закупка товаров, работ и услуг для обеспечения государственных (муниципальных) нужд) </t>
  </si>
  <si>
    <t>04 3 02 71520</t>
  </si>
  <si>
    <t xml:space="preserve">Предоставление мер социальной поддержки в части оплаты за содержание жилых помещений, закрепленных за детьми-сиротами и детьми, оставшимися без попечения родителей (Закупка товаров, работ и услуг для обеспечения государственных (муниципальных) нужд) </t>
  </si>
  <si>
    <t>04 3 02 71530</t>
  </si>
  <si>
    <t>Предоставление мер социальной поддержки в части оплаты за содержание жилых помещений, закрепленных за детьми-сиротами и детьми, оставшимися без попечения родителей (Социальное обеспечение и иные выплаты населению)</t>
  </si>
  <si>
    <t xml:space="preserve">Осуществление полномочий по осуществлению мер по социальной защите граждан, являющихся усыновителями (Закупка товаров, работ и услуг для обеспечения государственных (муниципальных) нужд) </t>
  </si>
  <si>
    <t>04 3 02 72860</t>
  </si>
  <si>
    <t>Осуществление полномочий по осуществлению мер по социальной защите граждан, являющихся усыновителями (Социальное обеспечение и иные выплаты населению)</t>
  </si>
  <si>
    <t xml:space="preserve">Расходы на содержание ребенка в семье опекуна, приемной семье (Закупка товаров, работ и услуг для обеспечения государственных (муниципальных) нужд) </t>
  </si>
  <si>
    <t>04 3 02 72870</t>
  </si>
  <si>
    <t>Расходы на содержание ребенка в семье опекуна, приемной семье (Социальное обеспечение и иные выплаты населению)</t>
  </si>
  <si>
    <t>Выплата вознаграждения, причитающегося приемным родителям, и на обеспечение приемным семьям гарантий социальной защиты (Социальное обеспечение и иные выплаты населению)</t>
  </si>
  <si>
    <t>04 3 02 72890</t>
  </si>
  <si>
    <t xml:space="preserve">Подпрограмма «Развитие мер социальной поддержки отдельных категорий граждан» </t>
  </si>
  <si>
    <t xml:space="preserve">04 4 </t>
  </si>
  <si>
    <t>Основное мероприятие «Выплата пенсии за выслугу лет лицам, замещавшим муниципальные должности и должности муниципальной службы»</t>
  </si>
  <si>
    <t>04 4 01</t>
  </si>
  <si>
    <t>Выплата муниципальной доплаты к пенсии  (Закупка товаров, работ и услуг для обеспечения государственных (муниципальных) нужд)</t>
  </si>
  <si>
    <t>04 4 01 12610</t>
  </si>
  <si>
    <t>Выплата муниципальной доплаты к пенсии (Социальное обеспечение и иные выплаты населению)</t>
  </si>
  <si>
    <t>Основное мероприятие «Выплата пособий лицам, которым присвоено звание «Почетный гражданин Прохоровского района»»</t>
  </si>
  <si>
    <t>04 4 02</t>
  </si>
  <si>
    <t xml:space="preserve">Выплата пособий лицам, которым присвоено звание «Почетный гражданин Прохоровского района» (Закупка товаров, работ и услуг для обеспечения государственных (муниципальных) нужд) </t>
  </si>
  <si>
    <t>04 4 02 12350</t>
  </si>
  <si>
    <t>Выплата пособий лицам, которым присвоено звание «Почетный гражданин Прохоровского района» (Социальное обеспечение и иные выплаты населению)</t>
  </si>
  <si>
    <t>Основное мероприятие «Доплата к государственной пенсии лицам, замещавшим должности в органах государственной власти и управления»</t>
  </si>
  <si>
    <t>04 4 03</t>
  </si>
  <si>
    <t>Выплата муниципальной доплаты к пенсии (Закупка товаров, работ и услуг для обеспечения государственных (муниципальных) нужд)</t>
  </si>
  <si>
    <t>04 4 03 12610</t>
  </si>
  <si>
    <t>Основное мероприятие «Реализация мероприятий по социальной поддержке отдельных категорий граждан»</t>
  </si>
  <si>
    <t>04 4 06</t>
  </si>
  <si>
    <t>Мероприятия (Предоставление субсидий бюджетным, автономным учреждениям и иным некоммерческим организациям)</t>
  </si>
  <si>
    <t>04 4 06 29990</t>
  </si>
  <si>
    <t xml:space="preserve">Мероприятия (Закупка товаров, работ и услуг для обеспечения государственных (муниципальных) нужд) </t>
  </si>
  <si>
    <t>Основное мероприятие «Реализация мероприятий по социальной поддержке семей и детей»</t>
  </si>
  <si>
    <t>04 4 07</t>
  </si>
  <si>
    <t xml:space="preserve">Единовременная ежегодная выплата полным многодетным семьям, имеющим 5 и более детей, к началу учебного года  (Закупка товаров, работ и услуг для обеспечения государственных (муниципальных) нужд) </t>
  </si>
  <si>
    <t>04 4 07 12880</t>
  </si>
  <si>
    <t xml:space="preserve">Единовременная ежегодная выплата полным многодетным семьям, имеющим 5 и более детей, к началу учебного года   (Социальное обеспечение и иные выплаты населению)  </t>
  </si>
  <si>
    <t xml:space="preserve">Подпрограмма «Поддержка социально-ориентированных некоммерческих организаций» </t>
  </si>
  <si>
    <t>04 5</t>
  </si>
  <si>
    <t>Основное мероприятие «Осуществление расходов по поддержке социально-ориентированных некоммерческих организаций»</t>
  </si>
  <si>
    <t>04 5 01</t>
  </si>
  <si>
    <t>Поддержка некоммерческих организаций (Предоставление субсидий бюджетным, автономным учреждениям и иным некоммерческим организациям)</t>
  </si>
  <si>
    <t>04 5 01 21020</t>
  </si>
  <si>
    <t>04 6</t>
  </si>
  <si>
    <t>Основное мероприятие «Организация предоставления отдельных мер социальной защиты населения»</t>
  </si>
  <si>
    <t>04 6 01</t>
  </si>
  <si>
    <t>Организация предоставления отдельных мер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</si>
  <si>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04 6 01 71230</t>
  </si>
  <si>
    <t xml:space="preserve">Организация предоставления отдельных мер социальной защиты населения (Закупка товаров, работ и услуг для обеспечения государственных (муниципальных) нужд) </t>
  </si>
  <si>
    <t>04 6 02</t>
  </si>
  <si>
    <t>Осуществление полномочий по обеспечению права граждан на социальное обслуживание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</si>
  <si>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04 6 02 71590</t>
  </si>
  <si>
    <t>Осуществление полномочий по обеспечению права граждан на социальное обслуживание  (Закупка товаров, работ и услуг для обеспечения государственных (муниципальных) нужд)</t>
  </si>
  <si>
    <t>Осуществление полномочий по обеспечению права граждан на социальное обслуживание (Иные бюджетные ассигнования)</t>
  </si>
  <si>
    <t xml:space="preserve">Основное мероприятие «Осуществление деятельности по опеке и попечительству в отношении несовершеннолетних и лиц из числа детей-сирот, и детей, оставшихся без попечения родителей» </t>
  </si>
  <si>
    <t>04 6 03</t>
  </si>
  <si>
    <t>Осуществление деятельности по опеке и попечительству в отношении несовершеннолетних и лиц из числа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</si>
  <si>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04 6 03 71240</t>
  </si>
  <si>
    <t>Осуществление деятельности по опеке и попечительству в отношении несовершеннолетних и лиц из числа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</si>
  <si>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 xml:space="preserve">Основное мероприятие «Осуществление деятельности по опеке и попечительству в отношении совершеннолетних лиц» </t>
  </si>
  <si>
    <t>04 6 04</t>
  </si>
  <si>
    <t>Осуществление деятельности по опеке и попечительству в отношении совершеннолетних лиц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</si>
  <si>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04 6 04 71250</t>
  </si>
  <si>
    <t>Осуществление деятельности по опеке и попечительству в отношении совершеннолетних лиц (Закупка товаров, работ и услуг для обеспечения государственных (муниципальных) нужд)</t>
  </si>
  <si>
    <t>Основное мероприятие «Организация предоставления ежемесячных денежных компенсаций расходов по оплате жилищно-коммунальных услуг»</t>
  </si>
  <si>
    <t>04 6 05</t>
  </si>
  <si>
    <t>Организация по предоставлению ежемесячных денежных компенсаций расходов по оплате жилищно-коммунальных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</si>
  <si>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04 6 05 71260</t>
  </si>
  <si>
    <t>Организация по предоставлению ежемесячных денежных компенсаций расходов по оплате жилищно-коммунальных услуг (Закупка товаров, работ и услуг для обеспечения государственных (муниципальных) нужд)</t>
  </si>
  <si>
    <t>Основное мероприятие «Организация предоставления социального пособия на погребение»</t>
  </si>
  <si>
    <t>04 6 06</t>
  </si>
  <si>
    <t>Организация по предоставлению социального пособия на погребение (Закупка товаров, работ и услуг для обеспечения государственных (муниципальных) нужд)</t>
  </si>
  <si>
    <t>04 6 06 71270</t>
  </si>
  <si>
    <t xml:space="preserve">Подпрограмма «Обеспечение защиты и реализации прав граждан и организации в сфере государственной регистрации актов гражданского состояния» </t>
  </si>
  <si>
    <t>04 8</t>
  </si>
  <si>
    <t>Основное мероприятие «Мероприятия»</t>
  </si>
  <si>
    <t>04 8 02</t>
  </si>
  <si>
    <t>04 8 02 29990</t>
  </si>
  <si>
    <t>300</t>
  </si>
  <si>
    <t>Муниципальная программа Прохоровского района «Развитие культуры, искусства и туризма Прохоровского района»</t>
  </si>
  <si>
    <t xml:space="preserve">Подпрограмма «Развитие библиотечного дела» </t>
  </si>
  <si>
    <t>05 1</t>
  </si>
  <si>
    <t>Основное мероприятие «Обеспечение деятельности муниципальных учреждений»</t>
  </si>
  <si>
    <t>05 1 01</t>
  </si>
  <si>
    <t>Обеспечение деятельности (оказание услуг) муниципальных учреждений (организаций) (Расходы 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</si>
  <si>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05 1 01 00590</t>
  </si>
  <si>
    <t>Обеспечение деятельности (оказание услуг) муниципальных учреждений (организаций) (Иные бюджетные ассигнования)</t>
  </si>
  <si>
    <t>800</t>
  </si>
  <si>
    <t>Основное мероприятие «Комплектование книжных фондов библиотек»</t>
  </si>
  <si>
    <t>05 1 02</t>
  </si>
  <si>
    <t>Комплектование книжных фондов библиотек (Закупка товаров, работ и услуг для обеспечения государственных (муниципальных) нужд)</t>
  </si>
  <si>
    <t>05 1 02 21440</t>
  </si>
  <si>
    <t>Государственная поддержка отрасли культуры (на модернизацию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городов Москвы и Санкт-Петербурга) (Закупка товаров, работ и услуг для обеспечения государственных (муниципальных) нужд)</t>
  </si>
  <si>
    <t>05 1 02 L5192</t>
  </si>
  <si>
    <t>Подпрограмма «Культурно-досуговая деятельность и народное творчество»</t>
  </si>
  <si>
    <t>05 2</t>
  </si>
  <si>
    <t>05 2 01</t>
  </si>
  <si>
    <t>05 2 01 00590</t>
  </si>
  <si>
    <t>Основное мероприятие «Организация и проведение общественно значимых мероприятий, направленных на популяризацию традиционной культуры района,  развитие народных художественных ремесел»</t>
  </si>
  <si>
    <t>05 2 02</t>
  </si>
  <si>
    <t>05 2 02 29990</t>
  </si>
  <si>
    <t>Подпрограмма «Развитие туризма и музейного дела»</t>
  </si>
  <si>
    <t>05 3</t>
  </si>
  <si>
    <t>05 3 01</t>
  </si>
  <si>
    <t>05 3 01 00590</t>
  </si>
  <si>
    <t>Основное мероприятие «Модернизация объектов культурного наследия»</t>
  </si>
  <si>
    <t>05 3 03</t>
  </si>
  <si>
    <t>Строительство, реконструкция и капитальный ремонт объектов культурного наследия (Закупка товаров, работ и услуг для обеспечения государственных (муниципальных) нужд)</t>
  </si>
  <si>
    <t>05 3 03 40220</t>
  </si>
  <si>
    <t>Реализация мероприятий федеральной целевой программы «Увековечение памяти погибших при защите Отечества на 2019 - 2024 годы»  (Закупка товаров, работ и услуг для обеспечения государственных (муниципальных) нужд)</t>
  </si>
  <si>
    <t>05 3 03 L2990</t>
  </si>
  <si>
    <t>Софинансирование расходов на строительство, реконструкцию и капитальный ремонт объектов культурного наследия (Закупка товаров, работ и услуг для обеспечения государственных (муниципальных) нужд)</t>
  </si>
  <si>
    <t>05 3 03 S0220</t>
  </si>
  <si>
    <t>Подпрограмма «Обеспечение реализации муниципальной программы»</t>
  </si>
  <si>
    <t>05 4</t>
  </si>
  <si>
    <t>05 4 01</t>
  </si>
  <si>
    <t>05 4 01 00590</t>
  </si>
  <si>
    <t>Расходы на обеспечение деятельности централизованной бухгалтерии (Расходы 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</si>
  <si>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05 4 01 00591</t>
  </si>
  <si>
    <t>05 4 01 90019</t>
  </si>
  <si>
    <t>Основное мероприятие «Социальная поддержка муниципальных учреждений культуры и их работников»</t>
  </si>
  <si>
    <t>05 4 02</t>
  </si>
  <si>
    <t>Меры социальной поддержки педагогическим работникам муниципальных образовательных учреждений (организаций), проживающим и работающим в сельских населенных пунктах, рабочих поселках (поселках городского типа)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</si>
  <si>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05 4 02 12220</t>
  </si>
  <si>
    <t>Подпрограмма  «Развитие дополнительного образования в сфере культуры»</t>
  </si>
  <si>
    <t>05 5</t>
  </si>
  <si>
    <t xml:space="preserve">Основное мероприятие «Обеспечение деятельности (оказание услуг) муниципальных учреждений (организаций)» </t>
  </si>
  <si>
    <t>05 5 01</t>
  </si>
  <si>
    <t>05 5 01 00590</t>
  </si>
  <si>
    <t>05 5 02</t>
  </si>
  <si>
    <t>05 5 02 73220</t>
  </si>
  <si>
    <t>Муниципальная программа Прохоровского района «Физическая культура, спорт и молодежная политика на территории Прохоровского района»</t>
  </si>
  <si>
    <t>Подпрограмма «Развитие физической культуры и массового спорта»</t>
  </si>
  <si>
    <t>06 1</t>
  </si>
  <si>
    <t>06 1 01</t>
  </si>
  <si>
    <t>Обеспечение деятельности (оказание услуг) муниципальных  учреждений (организаций) (Предоставление субсидий бюджетным, автономным учреждениям и иным некоммерческим организациям)</t>
  </si>
  <si>
    <t>06 1 01 00590</t>
  </si>
  <si>
    <t>11</t>
  </si>
  <si>
    <t>Основное мероприятие «Мероприятия по развитию видов спорта, культивируемых в Прохоровском районе»</t>
  </si>
  <si>
    <t>06 1 02</t>
  </si>
  <si>
    <t>06 1 02 29990</t>
  </si>
  <si>
    <t>Подпрограмма «Развитие и повышение эффективности молодежной политики»</t>
  </si>
  <si>
    <t>06  2</t>
  </si>
  <si>
    <t>Основное мероприятие «Развитие созидательной активности молодежи, повышение уровня духовно-нравственного и патриотического сознания и самосознания молодежи»</t>
  </si>
  <si>
    <t>06  2 01</t>
  </si>
  <si>
    <t>Мероприятия (Закупка товаров, работ и услуг для обеспечения государственных нужд)</t>
  </si>
  <si>
    <t>06 2 01 29990</t>
  </si>
  <si>
    <t>Основное мероприятие «Организация рационального и целенаправленного исследования свободного времени молодежи для отдыха и расширения культурного кругозора»</t>
  </si>
  <si>
    <t>06  2 02</t>
  </si>
  <si>
    <t>Обеспечение деятельности (оказание услуг)  муниципальных учреждений (организаций)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</si>
  <si>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06 2 02 00590</t>
  </si>
  <si>
    <t>Обеспечение деятельности (оказание услуг)  муниципальных учреждений (организаций) (Закупка товаров, работ и услуг для обеспечения государственных нужд)</t>
  </si>
  <si>
    <t>06 2 02 29990</t>
  </si>
  <si>
    <t>Основное мероприятие «Организация и проведение творческих конкурсов для детей и молодежи»</t>
  </si>
  <si>
    <t>06  2 03</t>
  </si>
  <si>
    <t>Гранты (Социальное обеспечение и иные выплаты населению)</t>
  </si>
  <si>
    <t>06 2 03 20850</t>
  </si>
  <si>
    <t>Федеральный проект "Патриотическое воспитание граждан Российской Федерации" национального проекта "Образование"</t>
  </si>
  <si>
    <t>06  2 ЕВ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</si>
  <si>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</si>
  <si>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06 2 ЕВ 51790</t>
  </si>
  <si>
    <t xml:space="preserve">Подпрограмма  «Обеспечение реализации муниципальной программы» </t>
  </si>
  <si>
    <t>06 3</t>
  </si>
  <si>
    <t>06 3 01</t>
  </si>
  <si>
    <t>06 3 01 90019</t>
  </si>
  <si>
    <t>06 3 02</t>
  </si>
  <si>
    <t>Расходы на обеспечение деятельности централизованной бухгалтерии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</si>
  <si>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06 3 02 00591</t>
  </si>
  <si>
    <t>Подпрограмма «Создание эффективной системы физического воспитания, ориентированной на особенности развития детей и подростков»</t>
  </si>
  <si>
    <t>06 4</t>
  </si>
  <si>
    <t>06 4 01</t>
  </si>
  <si>
    <t>06 4 01 00590</t>
  </si>
  <si>
    <t>Основное мероприятие «Организация и проведение спортивных мероприятий»</t>
  </si>
  <si>
    <t>06 4 02</t>
  </si>
  <si>
    <t>06 4 02 29990</t>
  </si>
  <si>
    <t>Муниципальная программа Прохоровского района «Развитие информационного общества и повышение качества и доступности государственных и муниципальных услуг в Прохоровском районе»</t>
  </si>
  <si>
    <t>Подпрограмма «Развитие информационного общества»</t>
  </si>
  <si>
    <t>07 1</t>
  </si>
  <si>
    <t>Основное мероприятие «Модернизация и развитие информационно-коммуникационной инфраструктуры связи и технического комплекса»</t>
  </si>
  <si>
    <t>07 1 02</t>
  </si>
  <si>
    <t>Модернизация и развитие инфраструктуры связи и технического комплекса (Закупка товаров, работ и услуг для обеспечения государственных (муниципальных) нужд)</t>
  </si>
  <si>
    <t>07 1 02 25330</t>
  </si>
  <si>
    <t>Основное мероприятие «Совершенствование и сопровождение информационно-аналитической системы и программного комплекса»</t>
  </si>
  <si>
    <t>07 1 03</t>
  </si>
  <si>
    <t>Развитие и сопровождение информационно-аналитической системы и программного комплекса (Закупка товаров, работ и услуг для обеспечения государственных (муниципальных) нужд)</t>
  </si>
  <si>
    <t>07 1 03 25340</t>
  </si>
  <si>
    <t>Основное мероприятие «Обеспечение информационной безопасности в информационном обществе»</t>
  </si>
  <si>
    <t>07 1 04</t>
  </si>
  <si>
    <t>Обеспечение информационной безопасности в информационном обществе (Закупка товаров, работ и услуг для обеспечения государственных (муниципальных) нужд)</t>
  </si>
  <si>
    <t>07 1 04 25350</t>
  </si>
  <si>
    <t>Подпрограмма «Информирование населения Прохоровского района о деятельности органов местного самоуправления в печатных средствах массовой информации»</t>
  </si>
  <si>
    <t>07 3</t>
  </si>
  <si>
    <t xml:space="preserve">Основное мероприятие «Поддержка печатных средств массовой информации» </t>
  </si>
  <si>
    <t>07 3 01</t>
  </si>
  <si>
    <t>07 3 01 21020</t>
  </si>
  <si>
    <t>12</t>
  </si>
  <si>
    <t>Муниципальная программа Прохоровского района «Развитие экономического потенциала и формирование благоприятного предпринимательского климата в Прохоровском районе»</t>
  </si>
  <si>
    <t>Подпрограмма «Развитие и государственная поддержка малого и среднего предпринимательства»</t>
  </si>
  <si>
    <t>08 1</t>
  </si>
  <si>
    <t>Основное мероприятие «Организация проведения районных съездов, форумов, конференций с участием предпринимательства, а также конкурсов предпринимателей по различным номинациям»</t>
  </si>
  <si>
    <t>08 1 01</t>
  </si>
  <si>
    <t>08 1 01 29990</t>
  </si>
  <si>
    <t>Подпрограмма «Развитие сельского и лесного хозяйства»</t>
  </si>
  <si>
    <t>08 2</t>
  </si>
  <si>
    <t>Основное мероприятие «Обеспечение функций по содержанию скотомогильников (биотермических ям)»</t>
  </si>
  <si>
    <t>08 2 06</t>
  </si>
  <si>
    <t>Обеспечение функций по содержанию  сибиреязвенных скотомогильников (биотермических ям) (Межбюджетные трансферты)</t>
  </si>
  <si>
    <t>08 2 06 73780</t>
  </si>
  <si>
    <t>Основное мероприятие «Осуществление деятельности по обращению с животными без владельцев»</t>
  </si>
  <si>
    <t>08 2 07</t>
  </si>
  <si>
    <t>Осуществление полномочий по организации мероприятий при осуществлении деятельности по обращению с животными без владельцев (Межбюджетные трансферты)</t>
  </si>
  <si>
    <t>08 2 07 73880</t>
  </si>
  <si>
    <t xml:space="preserve">Подпрограмма «Повышение качества управления муниципальным имуществом и земельными ресурсами» </t>
  </si>
  <si>
    <t>08 3</t>
  </si>
  <si>
    <t xml:space="preserve">Основное мероприятие «Совершенствование управления и распоряжения муниципальным имуществом» </t>
  </si>
  <si>
    <t>08 3 01</t>
  </si>
  <si>
    <t>Реализация мероприятий в сфере имущественных и земельных отношений (Закупка товаров, работ и услуг для обеспечения государственных (муниципальных) нужд)</t>
  </si>
  <si>
    <t>08 3 01 20500</t>
  </si>
  <si>
    <t>Реализация мероприятий в сфере имущественных и земельных отношений (Иные бюджетные ассигнования)</t>
  </si>
  <si>
    <t xml:space="preserve">Основное мероприятие «Повышение эффективности использования земельных ресурсов» </t>
  </si>
  <si>
    <t>08 3 02</t>
  </si>
  <si>
    <t>08 3 02 20500</t>
  </si>
  <si>
    <t>Основное мероприятие «Организация и проведение комплексных кадастровых работ, в том числе подготовка проектов межевания территорий и иной проектной и землеустроительной документации, необходимой для их выполнения»</t>
  </si>
  <si>
    <t>08 3 04</t>
  </si>
  <si>
    <t>Организация и проведение комплексных кадастровых работ, в том числе подготовка проектов межевания территорий и иной проектной и землеустроительной документации, необходимой для их выполнения (Закупка товаров, работ и услуг для обеспечения государственных (муниципальных) нужд)</t>
  </si>
  <si>
    <t>08 3 04 70470</t>
  </si>
  <si>
    <t>Софинансирование расходов на организацию и проведение комплексных кадастровых работ, в том числе подготовка проектов межевания территорий и иной проектной и землеустроительной документации, необходимой для их выполнения (Закупка товаров, работ и услуг для обеспечения государственных (муниципальных) нужд)</t>
  </si>
  <si>
    <t>08 3 04 S0470</t>
  </si>
  <si>
    <t>Основное мероприятие «Организация и проведение комплексных кадастровых работ»</t>
  </si>
  <si>
    <t>08 3 05</t>
  </si>
  <si>
    <t>Проведение комплексных кадастровых работ (Закупка товаров, работ и услуг для обеспечения государственных (муниципальных) нужд)</t>
  </si>
  <si>
    <t>08 3 05 L5110</t>
  </si>
  <si>
    <t>Подпрограмма «Охрана окружающей среды и рациональное природопользование, развитие водохозяйственного комплекса»</t>
  </si>
  <si>
    <t>08 4</t>
  </si>
  <si>
    <t>Основное мероприятие «Капитальный ремонт гидротехнических сооружений, находящихся в муниципальной собственности, капитальный ремонт и ликвидация 
бесхозяйных гидротехнических сооружений»</t>
  </si>
  <si>
    <t>08 4 04</t>
  </si>
  <si>
    <t>Реализация мероприятий в области использования и охраны водных объектов (капитальный ремонт гидротехнических сооружений) (Закупка товаров, работ и услуг для обеспечения государственных (муниципальных) нужд)</t>
  </si>
  <si>
    <t>08 4 04 L0650</t>
  </si>
  <si>
    <t>Муниципальная программа Прохоровского района «Обеспечение доступным и комфортным жильем и коммунальными услугами жителей Прохоровского района»</t>
  </si>
  <si>
    <t xml:space="preserve">Подпрограмма «Стимулирование развития жилищного строительства» </t>
  </si>
  <si>
    <t>09 1</t>
  </si>
  <si>
    <t>Основное мероприятие «Обеспечение жильем молодых семей»</t>
  </si>
  <si>
    <t>09 1 02</t>
  </si>
  <si>
    <t>Реализация мероприятий по обеспечению жильем молодых семей (Социальное обеспечение и иные выплаты населению)</t>
  </si>
  <si>
    <t>09 1 02 L4970</t>
  </si>
  <si>
    <t>Основное мероприятие «Обеспечение жильем детей-сирот, детей, оставшихся без попечения родителей, и лиц из их числа по договорам найма специализированных жилых помещений»</t>
  </si>
  <si>
    <t>09 1 03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</si>
  <si>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 (Капитальные вложения в объекты государственной (муниципальной) собственности)</t>
  </si>
  <si>
    <t>09 1 03 70820</t>
  </si>
  <si>
    <t>Основное мероприятие «Обеспечение жильем ветеранов, инвалидов, семей, имеющих детей-инвалидов; предоставление благоустроенных жилых помещений семьям с детьми-инвалидами»</t>
  </si>
  <si>
    <t>09 1 06</t>
  </si>
  <si>
    <t>Реализация мероприятий по обеспечению жильем семей, имеющих детей-инвалидов, нуждающихся в улучшении жилищных условий (Капитальные вложения в объекты государственной (муниципальной) собственности)</t>
  </si>
  <si>
    <t>09 1 06 73900</t>
  </si>
  <si>
    <t>Софинансирование расходов на мероприятия по обеспечению жильем семей, имеющих детей-инвалидов, нуждающихся в улучшении жилищных условий (Капитальные вложения в объекты государственной (муниципальной) собственности)</t>
  </si>
  <si>
    <t>09 1 06 S3900</t>
  </si>
  <si>
    <t>Основное мероприятие «Государственная поддержка в приобретении жилья с помощью жилищных (ипотечных) кредитов (займов)»</t>
  </si>
  <si>
    <t>09 1 07</t>
  </si>
  <si>
    <t>Оказание поддержки участникам специальной военной операции в приобретении (строительстве) жилья с помощью жилищных (ипотечных) кредитов и займов (Социальное обеспечение и иные выплаты населению)</t>
  </si>
  <si>
    <t>09 1 07 73870</t>
  </si>
  <si>
    <t>Подпрограмма  «Создание условий для обеспечения качественными услугами жилищно-коммунального хозяйства населения Прохоровского района»</t>
  </si>
  <si>
    <t>09 2</t>
  </si>
  <si>
    <t>Основное мероприятие «Реализация мероприятий по проведению капитального ремонта многоквартирных домов»</t>
  </si>
  <si>
    <t>09 2 01</t>
  </si>
  <si>
    <t>Реализация мероприятий по капитальному ремонту многоквартирных домов  (Иные бюджетные ассигнования)</t>
  </si>
  <si>
    <t>09 2 01 60570</t>
  </si>
  <si>
    <t>Основное мероприятие «Организация наружного освещения населенных пунктов»</t>
  </si>
  <si>
    <t>09 2 02</t>
  </si>
  <si>
    <t>Организация наружного освещения населенных пунктов (Закупка товаров, работ и услуг для обеспечения государственных (муниципальных) нужд)</t>
  </si>
  <si>
    <t>09 2 02 71340</t>
  </si>
  <si>
    <t>Софинансирование расходов на организацию наружного освещения населенных пунктов (Закупка товаров, работ и услуг для обеспечения государственных (муниципальных) нужд)</t>
  </si>
  <si>
    <t>09 2 02 S1340</t>
  </si>
  <si>
    <t xml:space="preserve">Основное мероприятие «Выплата социального пособия на погребение и возмещение расходов по гарантированному перечню услуг по погребению» </t>
  </si>
  <si>
    <t>09 2 04</t>
  </si>
  <si>
    <t>Возмещение расходов по гарантированному перечню услуг по погребению в рамках статьи 12 Федерального закона от 12.01.1996 № 8-ФЗ «О погребении и похоронном деле» (Закупка товаров, работ и услуг для обеспечения государственных (муниципальных) нужд)</t>
  </si>
  <si>
    <t>09 2 04 71350</t>
  </si>
  <si>
    <t>Основное мероприятие «Строительство (реконструкция), капитальный и текущий ремонт объектов муниципальной собственности»</t>
  </si>
  <si>
    <t>09 2 05</t>
  </si>
  <si>
    <t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t>
  </si>
  <si>
    <t>09 2 05 22110</t>
  </si>
  <si>
    <t>Основное мероприятие «Содержание объектов муниципальной собственности»</t>
  </si>
  <si>
    <t>09 2 07</t>
  </si>
  <si>
    <t>09 2 07 29990</t>
  </si>
  <si>
    <t xml:space="preserve">Основное мероприятие «Проведение мероприятий по очистке, дезинфекции и благоустройству прилегающей территории шахтных колодцев» </t>
  </si>
  <si>
    <t>09 2 08</t>
  </si>
  <si>
    <t>Межбюджетные трансферты на осуществление части полномочий муниципального района по организации в границах поселений водоснабжения населения (в части нецентрализованного водоснабжения, колодцев общего пользования) (Межбюджетные трансферты)</t>
  </si>
  <si>
    <t>09 2 08 81440</t>
  </si>
  <si>
    <t xml:space="preserve">Муниципальная программа Прохоровского района «Развитие системы муниципальной кадровой политики в Прохоровском районе» </t>
  </si>
  <si>
    <t>Подпрограмма «Развитие муниципальной службы»</t>
  </si>
  <si>
    <t>10 1</t>
  </si>
  <si>
    <t>Основное мероприятие «Повышение квалификации, профессиональная подготовка и переподготовка кадров»</t>
  </si>
  <si>
    <t>10 1 01</t>
  </si>
  <si>
    <t>Повышение квалификации, профессиональная подготовка и переподготовка кадров (Закупка товаров, работ и услуг для обеспечения государственных нужд)</t>
  </si>
  <si>
    <t>10 1 01 21010</t>
  </si>
  <si>
    <t>Основное мероприятие «Поддержка молодых специалистов»</t>
  </si>
  <si>
    <t>10 1 02</t>
  </si>
  <si>
    <t>Единовременное пособие молодым специалистам 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</si>
  <si>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10 1 02 19980</t>
  </si>
  <si>
    <t>Основное мероприятие «Реализация полномочий в сфере кадровой политики с применением технологий проектного управления»</t>
  </si>
  <si>
    <t>10 1 03</t>
  </si>
  <si>
    <t>10 1 03 21010</t>
  </si>
  <si>
    <t>Основное мероприятие «Единовременная выплата врачам общей практики на жизненное обустройство, привлекаемых для работы в офисах семейного врача сельских медицинских округов района»</t>
  </si>
  <si>
    <t>10 1 04</t>
  </si>
  <si>
    <t>Финансовое обеспечение единовременных компенсационных выплат медицинским работникам, прибывшим (переехавшим) на работу в сельские населенные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</si>
  <si>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10 1 04 11380</t>
  </si>
  <si>
    <t>Основное мероприятие «Компенсация врачу общей практики оплаты съемного жилья (в случае не предоставления служебного жилья), привлекаемых для работы в офисах семейного врача сельских медицинских округов района»</t>
  </si>
  <si>
    <t>10 1 05</t>
  </si>
  <si>
    <t>Ежемесячная денежная компенсация оплаты съемного  жилого помещения  врачам общей практики (Социальное обеспечение и иные выплаты населению)</t>
  </si>
  <si>
    <t>10 1 05 19990</t>
  </si>
  <si>
    <t>Основное мероприятие «Социальная поддержка обучающихся в образовательных учреждениях высшего профессионального образования»</t>
  </si>
  <si>
    <t>10 1 06</t>
  </si>
  <si>
    <t>Ежемесячная дополнительная выплата студентам Прохоровского района, обучающимся в образовательных учреждениях высшего профессионального образования (Социальное обеспечение и иные выплаты населению)</t>
  </si>
  <si>
    <t>10 1 06 11010</t>
  </si>
  <si>
    <t>Подпрограмма «Противодействие коррупции»</t>
  </si>
  <si>
    <t>10 2</t>
  </si>
  <si>
    <t>Основное мероприятие «Проведение антикоррупционного обучения»</t>
  </si>
  <si>
    <t>10 2 01</t>
  </si>
  <si>
    <t>10 2 01 29990</t>
  </si>
  <si>
    <t>Муниципальная программа Прохоровского района «Развитие общественного самоуправления и социальной активности населения муниципального района «Прохоровский район»»</t>
  </si>
  <si>
    <t xml:space="preserve">Подпрограмма «Развитие территориального общественного самоуправления  социальной активности населения» </t>
  </si>
  <si>
    <t>12 1</t>
  </si>
  <si>
    <t>Основное мероприятие «Организация и проведение социально значимых мероприятий, направленных на развитие общественного самоуправления»</t>
  </si>
  <si>
    <t>12 1 01</t>
  </si>
  <si>
    <t>Организация и проведение районного конкурса проектов территориальных общественных самоуправлений (Социальное обеспечение и иные выплаты населению)</t>
  </si>
  <si>
    <t>12 1 01 21420</t>
  </si>
  <si>
    <t>12 1 01 29990</t>
  </si>
  <si>
    <t xml:space="preserve">Подпрограмма «Развитие общественного самоуправления с привлечением общественных организаций и инициативных групп населения» </t>
  </si>
  <si>
    <t>12 2</t>
  </si>
  <si>
    <t>Основное мероприятие «Грантовая поддержка социально значимых инициатив»</t>
  </si>
  <si>
    <t>12 2 01</t>
  </si>
  <si>
    <t>12 2 01 20850</t>
  </si>
  <si>
    <t xml:space="preserve">Подпрограмма «Развитие системы поощрения граждан и организаций за высокие показатели общественно-полезной деятельности и заслуги в социально-экономическом развитии муниципального района «Прохоровский район»» </t>
  </si>
  <si>
    <t>12 3</t>
  </si>
  <si>
    <t>Основное мероприятие «Поощрение граждан и организаций района в социально-экономической сфере и общественной деятельности»</t>
  </si>
  <si>
    <t>12 3 01</t>
  </si>
  <si>
    <t>Премии и поощрения (Социальное обеспечение и иные выплаты населению)</t>
  </si>
  <si>
    <t>12 3 01 20860</t>
  </si>
  <si>
    <t>12 3 01 29990</t>
  </si>
  <si>
    <t>Муниципальная  программа Прохоровского района «Укрепление общественного здоровья на 2020-2024 годы»</t>
  </si>
  <si>
    <t xml:space="preserve">Подпрограмма «Укрепление общественного здоровья на 2020-2024 годы»  </t>
  </si>
  <si>
    <t>13 1</t>
  </si>
  <si>
    <t>Основное мероприятие «Организация и проведение мероприятий, направленных на мотивирование граждан к ведению здорового образа жизни»</t>
  </si>
  <si>
    <t>13 1 01</t>
  </si>
  <si>
    <t>13 1 01 29990</t>
  </si>
  <si>
    <t>Реализация функций органов власти местного самоуправления</t>
  </si>
  <si>
    <t>Иные непрограммные мероприятия</t>
  </si>
  <si>
    <t>99 9 00</t>
  </si>
  <si>
    <t>Расходы на выплаты по оплате труда высшего должностного лица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</si>
  <si>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99 9 00 00210</t>
  </si>
  <si>
    <t>Расходы на выплаты по оплате труда заместителей высшего должностного лица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</si>
  <si>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99 9 00 00310</t>
  </si>
  <si>
    <t>Обеспечение деятельности (оказание услуг) муниципальных учреждений (организаций)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</si>
  <si>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99 9 00 00590</t>
  </si>
  <si>
    <t>99 9 00 00591</t>
  </si>
  <si>
    <t>99 9 00 00810</t>
  </si>
  <si>
    <t>Резервный фонд администрации Прохоровского района (Иные бюджетные ассигнования)</t>
  </si>
  <si>
    <t>99 9 00 20450</t>
  </si>
  <si>
    <t> 01</t>
  </si>
  <si>
    <t>99 9 00 29990</t>
  </si>
  <si>
    <t>01 </t>
  </si>
  <si>
    <t>03 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</si>
  <si>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</si>
  <si>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99 9 00 51200</t>
  </si>
  <si>
    <t>Осуществление полномочий по расчету и предоставлению дотаций на выравнивание бюджетной обеспеченности поселений (Межбюджетные трансферты)</t>
  </si>
  <si>
    <t>99 9 00 70110</t>
  </si>
  <si>
    <t>Осуществление полномочий в области охраны труда 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</si>
  <si>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99 9 00 71210</t>
  </si>
  <si>
    <t>Дотации на выравнивание бюджетной обеспеченности поселений (Межбюджетные трансферты)</t>
  </si>
  <si>
    <t>99 9 00 80010</t>
  </si>
  <si>
    <t>99 9 00 90019</t>
  </si>
  <si>
    <t xml:space="preserve">ВСЕГО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</si>
</sst>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000"/>
    <numFmt numFmtId="167" formatCode="m/d/yyyy\ h:mm"/>
    <numFmt numFmtId="168" formatCode="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Arial Cyr"/>
      <charset val="204"/>
    </font>
    <font>
      <sz val="11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3" fillId="0" borderId="0"/>
    <xf numFmtId="0" fontId="13" fillId="0" borderId="0"/>
    <xf numFmtId="0" fontId="14" fillId="0" borderId="0"/>
    <xf numFmtId="0" fontId="4" fillId="0" borderId="0"/>
  </cellStyleXfs>
  <cellXfs count="237">
    <xf numFmtId="0" fontId="0" fillId="0" borderId="0" xfId="0"/>
    <xf numFmtId="0" fontId="2" fillId="2" borderId="0" xfId="0" applyFont="1" applyFill="1" applyAlignment="1" applyProtection="1">
      <alignment horizontal="justify" vertical="center" wrapText="1"/>
      <protection locked="0"/>
    </xf>
    <xf numFmtId="0" fontId="2" fillId="2" borderId="0" xfId="0" applyFont="1" applyFill="1" applyAlignment="1" applyProtection="1">
      <alignment wrapText="1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right" wrapText="1"/>
      <protection locked="0"/>
    </xf>
    <xf numFmtId="0" fontId="3" fillId="0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164" fontId="3" fillId="2" borderId="1" xfId="0" applyNumberFormat="1" applyFont="1" applyFill="1" applyBorder="1" applyAlignment="1" applyProtection="1">
      <alignment wrapText="1"/>
      <protection locked="0"/>
    </xf>
    <xf numFmtId="164" fontId="3" fillId="2" borderId="1" xfId="0" applyNumberFormat="1" applyFont="1" applyFill="1" applyBorder="1" applyAlignment="1" applyProtection="1">
      <alignment horizontal="center" wrapText="1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justify" vertical="center" wrapText="1"/>
    </xf>
    <xf numFmtId="49" fontId="5" fillId="2" borderId="4" xfId="0" quotePrefix="1" applyNumberFormat="1" applyFont="1" applyFill="1" applyBorder="1" applyAlignment="1">
      <alignment horizontal="left"/>
    </xf>
    <xf numFmtId="49" fontId="5" fillId="2" borderId="7" xfId="0" quotePrefix="1" applyNumberFormat="1" applyFont="1" applyFill="1" applyBorder="1" applyAlignment="1">
      <alignment horizontal="center"/>
    </xf>
    <xf numFmtId="49" fontId="5" fillId="2" borderId="7" xfId="0" applyNumberFormat="1" applyFont="1" applyFill="1" applyBorder="1" applyAlignment="1">
      <alignment horizontal="center"/>
    </xf>
    <xf numFmtId="164" fontId="6" fillId="2" borderId="3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justify" wrapText="1"/>
    </xf>
    <xf numFmtId="49" fontId="7" fillId="2" borderId="9" xfId="0" quotePrefix="1" applyNumberFormat="1" applyFont="1" applyFill="1" applyBorder="1" applyAlignment="1">
      <alignment horizontal="left"/>
    </xf>
    <xf numFmtId="49" fontId="7" fillId="2" borderId="0" xfId="0" quotePrefix="1" applyNumberFormat="1" applyFont="1" applyFill="1" applyBorder="1" applyAlignment="1">
      <alignment horizontal="center"/>
    </xf>
    <xf numFmtId="49" fontId="7" fillId="2" borderId="0" xfId="0" quotePrefix="1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164" fontId="8" fillId="2" borderId="10" xfId="0" applyNumberFormat="1" applyFont="1" applyFill="1" applyBorder="1" applyAlignment="1">
      <alignment horizontal="right"/>
    </xf>
    <xf numFmtId="1" fontId="9" fillId="2" borderId="8" xfId="2" applyNumberFormat="1" applyFont="1" applyFill="1" applyBorder="1" applyAlignment="1">
      <alignment horizontal="justify" vertical="center" wrapText="1"/>
    </xf>
    <xf numFmtId="49" fontId="9" fillId="2" borderId="9" xfId="0" quotePrefix="1" applyNumberFormat="1" applyFont="1" applyFill="1" applyBorder="1" applyAlignment="1">
      <alignment horizontal="left"/>
    </xf>
    <xf numFmtId="49" fontId="9" fillId="2" borderId="0" xfId="0" quotePrefix="1" applyNumberFormat="1" applyFont="1" applyFill="1" applyBorder="1" applyAlignment="1">
      <alignment horizontal="center"/>
    </xf>
    <xf numFmtId="49" fontId="9" fillId="2" borderId="0" xfId="0" quotePrefix="1" applyNumberFormat="1" applyFont="1" applyFill="1" applyAlignment="1">
      <alignment horizontal="center"/>
    </xf>
    <xf numFmtId="49" fontId="9" fillId="2" borderId="0" xfId="0" applyNumberFormat="1" applyFont="1" applyFill="1" applyAlignment="1">
      <alignment horizontal="center"/>
    </xf>
    <xf numFmtId="164" fontId="10" fillId="2" borderId="10" xfId="0" applyNumberFormat="1" applyFont="1" applyFill="1" applyBorder="1" applyAlignment="1">
      <alignment horizontal="right"/>
    </xf>
    <xf numFmtId="1" fontId="11" fillId="2" borderId="8" xfId="2" applyNumberFormat="1" applyFont="1" applyFill="1" applyBorder="1" applyAlignment="1">
      <alignment horizontal="justify" vertical="center" wrapText="1"/>
    </xf>
    <xf numFmtId="49" fontId="11" fillId="2" borderId="9" xfId="0" quotePrefix="1" applyNumberFormat="1" applyFont="1" applyFill="1" applyBorder="1" applyAlignment="1">
      <alignment horizontal="left"/>
    </xf>
    <xf numFmtId="49" fontId="11" fillId="2" borderId="0" xfId="0" quotePrefix="1" applyNumberFormat="1" applyFont="1" applyFill="1" applyBorder="1" applyAlignment="1">
      <alignment horizontal="center"/>
    </xf>
    <xf numFmtId="49" fontId="11" fillId="2" borderId="0" xfId="0" quotePrefix="1" applyNumberFormat="1" applyFont="1" applyFill="1" applyAlignment="1">
      <alignment horizontal="center"/>
    </xf>
    <xf numFmtId="164" fontId="12" fillId="0" borderId="10" xfId="0" applyNumberFormat="1" applyFont="1" applyFill="1" applyBorder="1" applyAlignment="1">
      <alignment horizontal="right"/>
    </xf>
    <xf numFmtId="164" fontId="2" fillId="0" borderId="11" xfId="0" applyNumberFormat="1" applyFont="1" applyFill="1" applyBorder="1" applyAlignment="1">
      <alignment horizontal="right"/>
    </xf>
    <xf numFmtId="164" fontId="12" fillId="2" borderId="10" xfId="0" applyNumberFormat="1" applyFont="1" applyFill="1" applyBorder="1" applyAlignment="1">
      <alignment horizontal="right"/>
    </xf>
    <xf numFmtId="164" fontId="12" fillId="2" borderId="11" xfId="0" applyNumberFormat="1" applyFont="1" applyFill="1" applyBorder="1" applyAlignment="1">
      <alignment horizontal="right"/>
    </xf>
    <xf numFmtId="0" fontId="9" fillId="2" borderId="8" xfId="0" applyFont="1" applyFill="1" applyBorder="1" applyAlignment="1">
      <alignment horizontal="justify" vertical="center" wrapText="1"/>
    </xf>
    <xf numFmtId="0" fontId="11" fillId="2" borderId="8" xfId="0" applyFont="1" applyFill="1" applyBorder="1" applyAlignment="1">
      <alignment horizontal="justify" wrapText="1"/>
    </xf>
    <xf numFmtId="0" fontId="7" fillId="2" borderId="9" xfId="0" quotePrefix="1" applyFont="1" applyFill="1" applyBorder="1" applyAlignment="1">
      <alignment horizontal="left" wrapText="1"/>
    </xf>
    <xf numFmtId="49" fontId="7" fillId="2" borderId="0" xfId="0" quotePrefix="1" applyNumberFormat="1" applyFont="1" applyFill="1" applyBorder="1" applyAlignment="1">
      <alignment horizontal="center" wrapText="1"/>
    </xf>
    <xf numFmtId="49" fontId="7" fillId="2" borderId="0" xfId="0" quotePrefix="1" applyNumberFormat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164" fontId="8" fillId="2" borderId="10" xfId="0" applyNumberFormat="1" applyFont="1" applyFill="1" applyBorder="1" applyAlignment="1">
      <alignment horizontal="right" wrapText="1"/>
    </xf>
    <xf numFmtId="0" fontId="9" fillId="2" borderId="8" xfId="0" applyFont="1" applyFill="1" applyBorder="1" applyAlignment="1">
      <alignment horizontal="justify" wrapText="1"/>
    </xf>
    <xf numFmtId="0" fontId="9" fillId="2" borderId="9" xfId="0" quotePrefix="1" applyFont="1" applyFill="1" applyBorder="1" applyAlignment="1">
      <alignment horizontal="left" wrapText="1"/>
    </xf>
    <xf numFmtId="49" fontId="9" fillId="2" borderId="0" xfId="0" quotePrefix="1" applyNumberFormat="1" applyFont="1" applyFill="1" applyBorder="1" applyAlignment="1">
      <alignment horizontal="center" wrapText="1"/>
    </xf>
    <xf numFmtId="49" fontId="9" fillId="2" borderId="0" xfId="0" quotePrefix="1" applyNumberFormat="1" applyFont="1" applyFill="1" applyAlignment="1">
      <alignment horizontal="center" wrapText="1"/>
    </xf>
    <xf numFmtId="164" fontId="10" fillId="2" borderId="10" xfId="0" applyNumberFormat="1" applyFont="1" applyFill="1" applyBorder="1" applyAlignment="1">
      <alignment horizontal="right" wrapText="1"/>
    </xf>
    <xf numFmtId="0" fontId="11" fillId="2" borderId="9" xfId="0" quotePrefix="1" applyFont="1" applyFill="1" applyBorder="1" applyAlignment="1">
      <alignment horizontal="left" wrapText="1"/>
    </xf>
    <xf numFmtId="49" fontId="11" fillId="2" borderId="0" xfId="0" quotePrefix="1" applyNumberFormat="1" applyFont="1" applyFill="1" applyBorder="1" applyAlignment="1">
      <alignment horizontal="center" wrapText="1"/>
    </xf>
    <xf numFmtId="49" fontId="11" fillId="2" borderId="0" xfId="0" quotePrefix="1" applyNumberFormat="1" applyFont="1" applyFill="1" applyAlignment="1">
      <alignment horizontal="center" wrapText="1"/>
    </xf>
    <xf numFmtId="0" fontId="11" fillId="2" borderId="0" xfId="0" applyFont="1" applyFill="1" applyAlignment="1">
      <alignment horizontal="center" wrapText="1"/>
    </xf>
    <xf numFmtId="0" fontId="7" fillId="2" borderId="8" xfId="3" applyFont="1" applyFill="1" applyBorder="1" applyAlignment="1">
      <alignment horizontal="justify" vertical="top" wrapText="1"/>
    </xf>
    <xf numFmtId="49" fontId="7" fillId="2" borderId="9" xfId="0" quotePrefix="1" applyNumberFormat="1" applyFont="1" applyFill="1" applyBorder="1" applyAlignment="1">
      <alignment horizontal="left" wrapText="1"/>
    </xf>
    <xf numFmtId="49" fontId="7" fillId="2" borderId="0" xfId="0" applyNumberFormat="1" applyFont="1" applyFill="1" applyAlignment="1">
      <alignment horizontal="center" wrapText="1"/>
    </xf>
    <xf numFmtId="0" fontId="9" fillId="2" borderId="8" xfId="4" applyFont="1" applyFill="1" applyBorder="1" applyAlignment="1">
      <alignment horizontal="justify" wrapText="1"/>
    </xf>
    <xf numFmtId="49" fontId="9" fillId="2" borderId="9" xfId="0" quotePrefix="1" applyNumberFormat="1" applyFont="1" applyFill="1" applyBorder="1" applyAlignment="1">
      <alignment horizontal="left" wrapText="1"/>
    </xf>
    <xf numFmtId="0" fontId="9" fillId="2" borderId="0" xfId="4" applyFont="1" applyFill="1" applyAlignment="1">
      <alignment horizontal="center" wrapText="1"/>
    </xf>
    <xf numFmtId="0" fontId="11" fillId="2" borderId="8" xfId="3" applyFont="1" applyFill="1" applyBorder="1" applyAlignment="1">
      <alignment horizontal="justify" vertical="top" wrapText="1"/>
    </xf>
    <xf numFmtId="49" fontId="11" fillId="2" borderId="9" xfId="0" quotePrefix="1" applyNumberFormat="1" applyFont="1" applyFill="1" applyBorder="1" applyAlignment="1">
      <alignment horizontal="left" wrapText="1"/>
    </xf>
    <xf numFmtId="0" fontId="11" fillId="2" borderId="8" xfId="0" applyFont="1" applyFill="1" applyBorder="1" applyAlignment="1">
      <alignment horizontal="justify" vertical="top" wrapText="1"/>
    </xf>
    <xf numFmtId="49" fontId="11" fillId="2" borderId="0" xfId="0" applyNumberFormat="1" applyFont="1" applyFill="1" applyAlignment="1">
      <alignment horizontal="center" wrapText="1"/>
    </xf>
    <xf numFmtId="0" fontId="11" fillId="2" borderId="8" xfId="4" applyFont="1" applyFill="1" applyBorder="1" applyAlignment="1">
      <alignment horizontal="justify" wrapText="1"/>
    </xf>
    <xf numFmtId="0" fontId="9" fillId="2" borderId="8" xfId="0" applyFont="1" applyFill="1" applyBorder="1" applyAlignment="1">
      <alignment horizontal="justify" vertical="center"/>
    </xf>
    <xf numFmtId="49" fontId="9" fillId="2" borderId="0" xfId="0" applyNumberFormat="1" applyFont="1" applyFill="1" applyAlignment="1">
      <alignment horizontal="center" wrapText="1"/>
    </xf>
    <xf numFmtId="0" fontId="7" fillId="2" borderId="8" xfId="2" applyFont="1" applyFill="1" applyBorder="1" applyAlignment="1">
      <alignment horizontal="justify" vertical="center" wrapText="1"/>
    </xf>
    <xf numFmtId="49" fontId="7" fillId="2" borderId="9" xfId="2" quotePrefix="1" applyNumberFormat="1" applyFont="1" applyFill="1" applyBorder="1" applyAlignment="1">
      <alignment horizontal="left" wrapText="1"/>
    </xf>
    <xf numFmtId="49" fontId="7" fillId="2" borderId="0" xfId="2" quotePrefix="1" applyNumberFormat="1" applyFont="1" applyFill="1" applyBorder="1" applyAlignment="1">
      <alignment horizontal="center" wrapText="1"/>
    </xf>
    <xf numFmtId="49" fontId="7" fillId="2" borderId="0" xfId="2" quotePrefix="1" applyNumberFormat="1" applyFont="1" applyFill="1" applyAlignment="1">
      <alignment horizontal="center" wrapText="1"/>
    </xf>
    <xf numFmtId="49" fontId="7" fillId="2" borderId="0" xfId="2" applyNumberFormat="1" applyFont="1" applyFill="1" applyAlignment="1">
      <alignment horizontal="center" wrapText="1"/>
    </xf>
    <xf numFmtId="49" fontId="9" fillId="2" borderId="9" xfId="2" quotePrefix="1" applyNumberFormat="1" applyFont="1" applyFill="1" applyBorder="1" applyAlignment="1">
      <alignment horizontal="left" wrapText="1"/>
    </xf>
    <xf numFmtId="49" fontId="9" fillId="2" borderId="0" xfId="2" quotePrefix="1" applyNumberFormat="1" applyFont="1" applyFill="1" applyBorder="1" applyAlignment="1">
      <alignment horizontal="center" wrapText="1"/>
    </xf>
    <xf numFmtId="49" fontId="9" fillId="2" borderId="0" xfId="2" quotePrefix="1" applyNumberFormat="1" applyFont="1" applyFill="1" applyAlignment="1">
      <alignment horizontal="center" wrapText="1"/>
    </xf>
    <xf numFmtId="49" fontId="9" fillId="2" borderId="0" xfId="2" applyNumberFormat="1" applyFont="1" applyFill="1" applyAlignment="1">
      <alignment horizontal="center" wrapText="1"/>
    </xf>
    <xf numFmtId="164" fontId="10" fillId="2" borderId="10" xfId="2" applyNumberFormat="1" applyFont="1" applyFill="1" applyBorder="1" applyAlignment="1">
      <alignment horizontal="right"/>
    </xf>
    <xf numFmtId="49" fontId="11" fillId="2" borderId="9" xfId="2" quotePrefix="1" applyNumberFormat="1" applyFont="1" applyFill="1" applyBorder="1" applyAlignment="1">
      <alignment horizontal="left" wrapText="1"/>
    </xf>
    <xf numFmtId="49" fontId="11" fillId="2" borderId="0" xfId="2" quotePrefix="1" applyNumberFormat="1" applyFont="1" applyFill="1" applyBorder="1" applyAlignment="1">
      <alignment horizontal="center" wrapText="1"/>
    </xf>
    <xf numFmtId="49" fontId="11" fillId="2" borderId="0" xfId="2" quotePrefix="1" applyNumberFormat="1" applyFont="1" applyFill="1" applyAlignment="1">
      <alignment horizontal="center" wrapText="1"/>
    </xf>
    <xf numFmtId="164" fontId="12" fillId="0" borderId="11" xfId="0" applyNumberFormat="1" applyFont="1" applyFill="1" applyBorder="1" applyAlignment="1">
      <alignment horizontal="right"/>
    </xf>
    <xf numFmtId="0" fontId="11" fillId="2" borderId="9" xfId="0" applyFont="1" applyFill="1" applyBorder="1" applyAlignment="1">
      <alignment horizontal="left" wrapText="1"/>
    </xf>
    <xf numFmtId="0" fontId="7" fillId="0" borderId="8" xfId="0" applyFont="1" applyFill="1" applyBorder="1" applyAlignment="1">
      <alignment horizontal="justify" wrapText="1"/>
    </xf>
    <xf numFmtId="0" fontId="9" fillId="0" borderId="8" xfId="0" applyFont="1" applyFill="1" applyBorder="1" applyAlignment="1">
      <alignment horizontal="justify" wrapText="1"/>
    </xf>
    <xf numFmtId="0" fontId="9" fillId="2" borderId="8" xfId="2" applyFont="1" applyFill="1" applyBorder="1" applyAlignment="1">
      <alignment horizontal="justify" wrapText="1"/>
    </xf>
    <xf numFmtId="0" fontId="11" fillId="2" borderId="8" xfId="2" applyFont="1" applyFill="1" applyBorder="1" applyAlignment="1">
      <alignment horizontal="justify" wrapText="1"/>
    </xf>
    <xf numFmtId="0" fontId="5" fillId="2" borderId="3" xfId="0" applyFont="1" applyFill="1" applyBorder="1" applyAlignment="1">
      <alignment horizontal="justify" wrapText="1"/>
    </xf>
    <xf numFmtId="0" fontId="5" fillId="2" borderId="7" xfId="0" quotePrefix="1" applyFont="1" applyFill="1" applyBorder="1" applyAlignment="1">
      <alignment horizontal="center" wrapText="1"/>
    </xf>
    <xf numFmtId="165" fontId="5" fillId="2" borderId="7" xfId="0" applyNumberFormat="1" applyFont="1" applyFill="1" applyBorder="1" applyAlignment="1">
      <alignment horizontal="center" wrapText="1"/>
    </xf>
    <xf numFmtId="49" fontId="7" fillId="2" borderId="9" xfId="5" quotePrefix="1" applyNumberFormat="1" applyFont="1" applyFill="1" applyBorder="1" applyAlignment="1">
      <alignment horizontal="left" wrapText="1"/>
    </xf>
    <xf numFmtId="49" fontId="9" fillId="2" borderId="9" xfId="5" quotePrefix="1" applyNumberFormat="1" applyFont="1" applyFill="1" applyBorder="1" applyAlignment="1">
      <alignment horizontal="left" wrapText="1"/>
    </xf>
    <xf numFmtId="0" fontId="9" fillId="2" borderId="0" xfId="0" applyFont="1" applyFill="1" applyAlignment="1">
      <alignment horizontal="center" wrapText="1"/>
    </xf>
    <xf numFmtId="0" fontId="2" fillId="2" borderId="8" xfId="0" applyFont="1" applyFill="1" applyBorder="1" applyAlignment="1">
      <alignment horizontal="justify" wrapText="1"/>
    </xf>
    <xf numFmtId="49" fontId="2" fillId="2" borderId="9" xfId="5" quotePrefix="1" applyNumberFormat="1" applyFont="1" applyFill="1" applyBorder="1" applyAlignment="1">
      <alignment horizontal="left" wrapText="1"/>
    </xf>
    <xf numFmtId="49" fontId="2" fillId="2" borderId="0" xfId="0" quotePrefix="1" applyNumberFormat="1" applyFont="1" applyFill="1" applyBorder="1" applyAlignment="1">
      <alignment horizontal="center" wrapText="1"/>
    </xf>
    <xf numFmtId="49" fontId="2" fillId="2" borderId="0" xfId="0" quotePrefix="1" applyNumberFormat="1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164" fontId="2" fillId="2" borderId="10" xfId="0" applyNumberFormat="1" applyFont="1" applyFill="1" applyBorder="1" applyAlignment="1">
      <alignment horizontal="right"/>
    </xf>
    <xf numFmtId="164" fontId="2" fillId="2" borderId="11" xfId="0" applyNumberFormat="1" applyFont="1" applyFill="1" applyBorder="1" applyAlignment="1">
      <alignment horizontal="right"/>
    </xf>
    <xf numFmtId="49" fontId="11" fillId="2" borderId="9" xfId="5" quotePrefix="1" applyNumberFormat="1" applyFont="1" applyFill="1" applyBorder="1" applyAlignment="1">
      <alignment horizontal="left" wrapText="1"/>
    </xf>
    <xf numFmtId="0" fontId="9" fillId="2" borderId="0" xfId="0" quotePrefix="1" applyFont="1" applyFill="1" applyBorder="1" applyAlignment="1">
      <alignment horizontal="center" wrapText="1"/>
    </xf>
    <xf numFmtId="0" fontId="9" fillId="2" borderId="0" xfId="0" quotePrefix="1" applyFont="1" applyFill="1" applyAlignment="1">
      <alignment horizontal="center" wrapText="1"/>
    </xf>
    <xf numFmtId="165" fontId="9" fillId="2" borderId="0" xfId="0" applyNumberFormat="1" applyFont="1" applyFill="1" applyAlignment="1">
      <alignment horizontal="center" wrapText="1"/>
    </xf>
    <xf numFmtId="164" fontId="10" fillId="2" borderId="11" xfId="0" applyNumberFormat="1" applyFont="1" applyFill="1" applyBorder="1" applyAlignment="1">
      <alignment horizontal="right"/>
    </xf>
    <xf numFmtId="0" fontId="11" fillId="2" borderId="0" xfId="0" quotePrefix="1" applyFont="1" applyFill="1" applyBorder="1" applyAlignment="1">
      <alignment horizontal="center" wrapText="1"/>
    </xf>
    <xf numFmtId="0" fontId="11" fillId="2" borderId="0" xfId="0" quotePrefix="1" applyFont="1" applyFill="1" applyAlignment="1">
      <alignment horizontal="center" wrapText="1"/>
    </xf>
    <xf numFmtId="165" fontId="11" fillId="2" borderId="0" xfId="0" quotePrefix="1" applyNumberFormat="1" applyFont="1" applyFill="1" applyAlignment="1">
      <alignment horizontal="center" wrapText="1"/>
    </xf>
    <xf numFmtId="2" fontId="9" fillId="2" borderId="8" xfId="0" applyNumberFormat="1" applyFont="1" applyFill="1" applyBorder="1" applyAlignment="1">
      <alignment horizontal="justify" wrapText="1"/>
    </xf>
    <xf numFmtId="165" fontId="7" fillId="2" borderId="0" xfId="0" applyNumberFormat="1" applyFont="1" applyFill="1" applyAlignment="1">
      <alignment horizontal="center" wrapText="1"/>
    </xf>
    <xf numFmtId="165" fontId="11" fillId="2" borderId="0" xfId="0" applyNumberFormat="1" applyFont="1" applyFill="1" applyAlignment="1">
      <alignment horizontal="center" wrapText="1"/>
    </xf>
    <xf numFmtId="0" fontId="9" fillId="2" borderId="9" xfId="0" quotePrefix="1" applyFont="1" applyFill="1" applyBorder="1" applyAlignment="1">
      <alignment horizontal="left"/>
    </xf>
    <xf numFmtId="0" fontId="9" fillId="2" borderId="0" xfId="0" applyFont="1" applyFill="1" applyAlignment="1">
      <alignment horizontal="center"/>
    </xf>
    <xf numFmtId="0" fontId="11" fillId="2" borderId="9" xfId="0" quotePrefix="1" applyFont="1" applyFill="1" applyBorder="1" applyAlignment="1">
      <alignment horizontal="left"/>
    </xf>
    <xf numFmtId="0" fontId="11" fillId="2" borderId="0" xfId="0" applyFont="1" applyFill="1" applyAlignment="1">
      <alignment horizontal="center"/>
    </xf>
    <xf numFmtId="0" fontId="12" fillId="2" borderId="8" xfId="0" applyFont="1" applyFill="1" applyBorder="1" applyAlignment="1">
      <alignment horizontal="justify" wrapText="1"/>
    </xf>
    <xf numFmtId="49" fontId="12" fillId="2" borderId="9" xfId="5" quotePrefix="1" applyNumberFormat="1" applyFont="1" applyFill="1" applyBorder="1" applyAlignment="1">
      <alignment horizontal="left" wrapText="1"/>
    </xf>
    <xf numFmtId="164" fontId="2" fillId="0" borderId="10" xfId="0" applyNumberFormat="1" applyFont="1" applyFill="1" applyBorder="1" applyAlignment="1">
      <alignment horizontal="right"/>
    </xf>
    <xf numFmtId="164" fontId="2" fillId="2" borderId="10" xfId="1" applyNumberFormat="1" applyFont="1" applyFill="1" applyBorder="1" applyAlignment="1">
      <alignment horizontal="right" wrapText="1"/>
    </xf>
    <xf numFmtId="164" fontId="2" fillId="2" borderId="11" xfId="1" applyNumberFormat="1" applyFont="1" applyFill="1" applyBorder="1" applyAlignment="1">
      <alignment horizontal="right" wrapText="1"/>
    </xf>
    <xf numFmtId="0" fontId="7" fillId="2" borderId="8" xfId="3" applyFont="1" applyFill="1" applyBorder="1" applyAlignment="1">
      <alignment horizontal="justify" wrapText="1"/>
    </xf>
    <xf numFmtId="0" fontId="7" fillId="2" borderId="0" xfId="0" quotePrefix="1" applyFont="1" applyFill="1" applyAlignment="1">
      <alignment horizontal="center" wrapText="1"/>
    </xf>
    <xf numFmtId="0" fontId="10" fillId="2" borderId="8" xfId="0" applyFont="1" applyFill="1" applyBorder="1" applyAlignment="1">
      <alignment horizontal="justify" wrapText="1"/>
    </xf>
    <xf numFmtId="0" fontId="11" fillId="2" borderId="8" xfId="0" applyFont="1" applyFill="1" applyBorder="1" applyAlignment="1">
      <alignment horizontal="justify" vertical="center" wrapText="1"/>
    </xf>
    <xf numFmtId="1" fontId="7" fillId="2" borderId="9" xfId="0" quotePrefix="1" applyNumberFormat="1" applyFont="1" applyFill="1" applyBorder="1" applyAlignment="1">
      <alignment horizontal="left" wrapText="1"/>
    </xf>
    <xf numFmtId="0" fontId="7" fillId="2" borderId="0" xfId="0" quotePrefix="1" applyFont="1" applyFill="1" applyBorder="1" applyAlignment="1">
      <alignment horizontal="center" wrapText="1"/>
    </xf>
    <xf numFmtId="0" fontId="11" fillId="2" borderId="0" xfId="0" quotePrefix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9" fillId="2" borderId="8" xfId="2" applyFont="1" applyFill="1" applyBorder="1" applyAlignment="1">
      <alignment horizontal="justify" vertical="center" wrapText="1"/>
    </xf>
    <xf numFmtId="0" fontId="11" fillId="2" borderId="8" xfId="2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justify" vertical="center" wrapText="1"/>
    </xf>
    <xf numFmtId="49" fontId="5" fillId="2" borderId="4" xfId="0" applyNumberFormat="1" applyFont="1" applyFill="1" applyBorder="1" applyAlignment="1">
      <alignment horizontal="left"/>
    </xf>
    <xf numFmtId="49" fontId="5" fillId="2" borderId="7" xfId="0" quotePrefix="1" applyNumberFormat="1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justify" vertical="center" wrapText="1"/>
    </xf>
    <xf numFmtId="49" fontId="7" fillId="2" borderId="9" xfId="0" applyNumberFormat="1" applyFont="1" applyFill="1" applyBorder="1" applyAlignment="1">
      <alignment horizontal="left"/>
    </xf>
    <xf numFmtId="49" fontId="9" fillId="2" borderId="9" xfId="0" applyNumberFormat="1" applyFont="1" applyFill="1" applyBorder="1" applyAlignment="1">
      <alignment horizontal="left"/>
    </xf>
    <xf numFmtId="164" fontId="6" fillId="2" borderId="3" xfId="1" applyNumberFormat="1" applyFont="1" applyFill="1" applyBorder="1" applyAlignment="1">
      <alignment horizontal="right" wrapText="1"/>
    </xf>
    <xf numFmtId="0" fontId="7" fillId="2" borderId="9" xfId="0" quotePrefix="1" applyFont="1" applyFill="1" applyBorder="1" applyAlignment="1">
      <alignment horizontal="left"/>
    </xf>
    <xf numFmtId="164" fontId="8" fillId="2" borderId="10" xfId="1" applyNumberFormat="1" applyFont="1" applyFill="1" applyBorder="1" applyAlignment="1">
      <alignment horizontal="right" wrapText="1"/>
    </xf>
    <xf numFmtId="164" fontId="10" fillId="2" borderId="10" xfId="1" applyNumberFormat="1" applyFont="1" applyFill="1" applyBorder="1" applyAlignment="1">
      <alignment horizontal="right" wrapText="1"/>
    </xf>
    <xf numFmtId="0" fontId="2" fillId="2" borderId="8" xfId="0" applyFont="1" applyFill="1" applyBorder="1" applyAlignment="1">
      <alignment horizontal="justify" vertical="center" wrapText="1"/>
    </xf>
    <xf numFmtId="1" fontId="11" fillId="2" borderId="8" xfId="2" applyNumberFormat="1" applyFont="1" applyFill="1" applyBorder="1" applyAlignment="1">
      <alignment horizontal="justify" wrapText="1"/>
    </xf>
    <xf numFmtId="0" fontId="9" fillId="2" borderId="8" xfId="0" applyFont="1" applyFill="1" applyBorder="1" applyAlignment="1">
      <alignment horizontal="left" wrapText="1"/>
    </xf>
    <xf numFmtId="0" fontId="12" fillId="2" borderId="8" xfId="0" applyFont="1" applyFill="1" applyBorder="1" applyAlignment="1">
      <alignment horizontal="justify" vertical="center" wrapText="1"/>
    </xf>
    <xf numFmtId="1" fontId="9" fillId="2" borderId="8" xfId="2" applyNumberFormat="1" applyFont="1" applyFill="1" applyBorder="1" applyAlignment="1">
      <alignment horizontal="justify" wrapText="1"/>
    </xf>
    <xf numFmtId="164" fontId="12" fillId="2" borderId="10" xfId="1" applyNumberFormat="1" applyFont="1" applyFill="1" applyBorder="1" applyAlignment="1">
      <alignment horizontal="right" wrapText="1"/>
    </xf>
    <xf numFmtId="164" fontId="12" fillId="2" borderId="11" xfId="1" applyNumberFormat="1" applyFont="1" applyFill="1" applyBorder="1" applyAlignment="1">
      <alignment horizontal="right" wrapText="1"/>
    </xf>
    <xf numFmtId="0" fontId="12" fillId="2" borderId="9" xfId="0" quotePrefix="1" applyFont="1" applyFill="1" applyBorder="1" applyAlignment="1">
      <alignment horizontal="left"/>
    </xf>
    <xf numFmtId="49" fontId="11" fillId="2" borderId="9" xfId="0" quotePrefix="1" applyNumberFormat="1" applyFont="1" applyFill="1" applyBorder="1" applyAlignment="1">
      <alignment wrapText="1"/>
    </xf>
    <xf numFmtId="0" fontId="9" fillId="2" borderId="8" xfId="2" applyFont="1" applyFill="1" applyBorder="1" applyAlignment="1" applyProtection="1">
      <alignment horizontal="justify" wrapText="1"/>
      <protection locked="0"/>
    </xf>
    <xf numFmtId="49" fontId="9" fillId="2" borderId="0" xfId="0" applyNumberFormat="1" applyFont="1" applyFill="1" applyBorder="1" applyAlignment="1">
      <alignment horizontal="center" wrapText="1"/>
    </xf>
    <xf numFmtId="3" fontId="9" fillId="2" borderId="0" xfId="2" applyNumberFormat="1" applyFont="1" applyFill="1" applyAlignment="1">
      <alignment horizontal="center" wrapText="1"/>
    </xf>
    <xf numFmtId="49" fontId="9" fillId="2" borderId="9" xfId="0" quotePrefix="1" applyNumberFormat="1" applyFont="1" applyFill="1" applyBorder="1" applyAlignment="1">
      <alignment wrapText="1"/>
    </xf>
    <xf numFmtId="1" fontId="7" fillId="2" borderId="8" xfId="2" applyNumberFormat="1" applyFont="1" applyFill="1" applyBorder="1" applyAlignment="1">
      <alignment horizontal="justify" wrapText="1"/>
    </xf>
    <xf numFmtId="49" fontId="5" fillId="2" borderId="4" xfId="0" quotePrefix="1" applyNumberFormat="1" applyFont="1" applyFill="1" applyBorder="1" applyAlignment="1">
      <alignment horizontal="left" wrapText="1"/>
    </xf>
    <xf numFmtId="0" fontId="7" fillId="2" borderId="8" xfId="6" applyFont="1" applyFill="1" applyBorder="1" applyAlignment="1">
      <alignment horizontal="justify" wrapText="1"/>
    </xf>
    <xf numFmtId="0" fontId="9" fillId="2" borderId="8" xfId="6" applyFont="1" applyFill="1" applyBorder="1" applyAlignment="1">
      <alignment horizontal="justify" wrapText="1"/>
    </xf>
    <xf numFmtId="0" fontId="11" fillId="2" borderId="8" xfId="6" applyFont="1" applyFill="1" applyBorder="1" applyAlignment="1">
      <alignment horizontal="justify" wrapText="1"/>
    </xf>
    <xf numFmtId="49" fontId="11" fillId="2" borderId="8" xfId="0" applyNumberFormat="1" applyFont="1" applyFill="1" applyBorder="1" applyAlignment="1">
      <alignment horizontal="justify" wrapText="1"/>
    </xf>
    <xf numFmtId="0" fontId="7" fillId="2" borderId="8" xfId="2" applyFont="1" applyFill="1" applyBorder="1" applyAlignment="1">
      <alignment horizontal="justify" wrapText="1"/>
    </xf>
    <xf numFmtId="167" fontId="9" fillId="2" borderId="8" xfId="0" applyNumberFormat="1" applyFont="1" applyFill="1" applyBorder="1" applyAlignment="1">
      <alignment horizontal="justify" wrapText="1"/>
    </xf>
    <xf numFmtId="0" fontId="15" fillId="2" borderId="8" xfId="0" applyFont="1" applyFill="1" applyBorder="1" applyAlignment="1">
      <alignment horizontal="justify" wrapText="1"/>
    </xf>
    <xf numFmtId="0" fontId="11" fillId="0" borderId="8" xfId="0" applyNumberFormat="1" applyFont="1" applyFill="1" applyBorder="1" applyAlignment="1">
      <alignment horizontal="justify" wrapText="1"/>
    </xf>
    <xf numFmtId="0" fontId="5" fillId="2" borderId="4" xfId="0" quotePrefix="1" applyFont="1" applyFill="1" applyBorder="1" applyAlignment="1">
      <alignment horizontal="left" wrapText="1"/>
    </xf>
    <xf numFmtId="49" fontId="7" fillId="2" borderId="8" xfId="0" applyNumberFormat="1" applyFont="1" applyFill="1" applyBorder="1" applyAlignment="1">
      <alignment horizontal="justify" wrapText="1"/>
    </xf>
    <xf numFmtId="49" fontId="7" fillId="2" borderId="0" xfId="0" applyNumberFormat="1" applyFont="1" applyFill="1" applyAlignment="1">
      <alignment horizontal="left" wrapText="1"/>
    </xf>
    <xf numFmtId="1" fontId="9" fillId="2" borderId="8" xfId="0" applyNumberFormat="1" applyFont="1" applyFill="1" applyBorder="1" applyAlignment="1">
      <alignment horizontal="justify" vertical="center" wrapText="1"/>
    </xf>
    <xf numFmtId="1" fontId="9" fillId="2" borderId="9" xfId="0" quotePrefix="1" applyNumberFormat="1" applyFont="1" applyFill="1" applyBorder="1" applyAlignment="1">
      <alignment horizontal="left" wrapText="1"/>
    </xf>
    <xf numFmtId="49" fontId="9" fillId="2" borderId="0" xfId="0" applyNumberFormat="1" applyFont="1" applyFill="1" applyAlignment="1">
      <alignment horizontal="left" wrapText="1"/>
    </xf>
    <xf numFmtId="49" fontId="15" fillId="0" borderId="8" xfId="0" applyNumberFormat="1" applyFont="1" applyFill="1" applyBorder="1" applyAlignment="1">
      <alignment horizontal="justify" wrapText="1"/>
    </xf>
    <xf numFmtId="0" fontId="2" fillId="0" borderId="8" xfId="0" applyNumberFormat="1" applyFont="1" applyFill="1" applyBorder="1" applyAlignment="1">
      <alignment horizontal="justify" wrapText="1"/>
    </xf>
    <xf numFmtId="0" fontId="9" fillId="2" borderId="0" xfId="0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 wrapText="1"/>
    </xf>
    <xf numFmtId="0" fontId="11" fillId="2" borderId="12" xfId="0" quotePrefix="1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0" fontId="7" fillId="2" borderId="0" xfId="0" applyFont="1" applyFill="1" applyAlignment="1">
      <alignment horizontal="left" wrapText="1"/>
    </xf>
    <xf numFmtId="164" fontId="6" fillId="2" borderId="3" xfId="0" applyNumberFormat="1" applyFont="1" applyFill="1" applyBorder="1" applyAlignment="1">
      <alignment horizontal="right" wrapText="1"/>
    </xf>
    <xf numFmtId="164" fontId="8" fillId="2" borderId="11" xfId="0" applyNumberFormat="1" applyFont="1" applyFill="1" applyBorder="1" applyAlignment="1">
      <alignment horizontal="right" wrapText="1"/>
    </xf>
    <xf numFmtId="0" fontId="9" fillId="2" borderId="0" xfId="0" applyFont="1" applyFill="1" applyAlignment="1">
      <alignment horizontal="left" wrapText="1"/>
    </xf>
    <xf numFmtId="164" fontId="10" fillId="2" borderId="11" xfId="0" applyNumberFormat="1" applyFont="1" applyFill="1" applyBorder="1" applyAlignment="1">
      <alignment horizontal="right" wrapText="1"/>
    </xf>
    <xf numFmtId="0" fontId="2" fillId="0" borderId="8" xfId="0" applyFont="1" applyFill="1" applyBorder="1" applyAlignment="1">
      <alignment horizontal="justify" wrapText="1"/>
    </xf>
    <xf numFmtId="0" fontId="8" fillId="2" borderId="8" xfId="0" applyFont="1" applyFill="1" applyBorder="1" applyAlignment="1">
      <alignment horizontal="justify" wrapText="1"/>
    </xf>
    <xf numFmtId="49" fontId="8" fillId="2" borderId="9" xfId="0" quotePrefix="1" applyNumberFormat="1" applyFont="1" applyFill="1" applyBorder="1" applyAlignment="1" applyProtection="1">
      <alignment horizontal="left" wrapText="1"/>
      <protection locked="0"/>
    </xf>
    <xf numFmtId="49" fontId="8" fillId="2" borderId="0" xfId="2" quotePrefix="1" applyNumberFormat="1" applyFont="1" applyFill="1" applyAlignment="1">
      <alignment horizontal="center" wrapText="1"/>
    </xf>
    <xf numFmtId="49" fontId="8" fillId="2" borderId="0" xfId="2" quotePrefix="1" applyNumberFormat="1" applyFont="1" applyFill="1" applyBorder="1" applyAlignment="1">
      <alignment horizontal="center" wrapText="1"/>
    </xf>
    <xf numFmtId="164" fontId="8" fillId="2" borderId="10" xfId="2" applyNumberFormat="1" applyFont="1" applyFill="1" applyBorder="1" applyAlignment="1">
      <alignment horizontal="right"/>
    </xf>
    <xf numFmtId="0" fontId="5" fillId="2" borderId="7" xfId="0" applyFont="1" applyFill="1" applyBorder="1" applyAlignment="1">
      <alignment horizontal="center" wrapText="1"/>
    </xf>
    <xf numFmtId="0" fontId="9" fillId="2" borderId="8" xfId="5" applyFont="1" applyFill="1" applyBorder="1" applyAlignment="1">
      <alignment horizontal="justify" wrapText="1"/>
    </xf>
    <xf numFmtId="0" fontId="11" fillId="2" borderId="8" xfId="5" applyFont="1" applyFill="1" applyBorder="1" applyAlignment="1">
      <alignment horizontal="justify" vertical="center" wrapText="1"/>
    </xf>
    <xf numFmtId="0" fontId="11" fillId="2" borderId="8" xfId="5" applyFont="1" applyFill="1" applyBorder="1" applyAlignment="1">
      <alignment horizontal="justify" wrapText="1"/>
    </xf>
    <xf numFmtId="0" fontId="11" fillId="0" borderId="8" xfId="5" applyFont="1" applyFill="1" applyBorder="1" applyAlignment="1">
      <alignment horizontal="justify" wrapText="1"/>
    </xf>
    <xf numFmtId="164" fontId="10" fillId="2" borderId="11" xfId="1" applyNumberFormat="1" applyFont="1" applyFill="1" applyBorder="1" applyAlignment="1">
      <alignment horizontal="right" wrapText="1"/>
    </xf>
    <xf numFmtId="3" fontId="11" fillId="2" borderId="9" xfId="0" quotePrefix="1" applyNumberFormat="1" applyFont="1" applyFill="1" applyBorder="1" applyAlignment="1">
      <alignment horizontal="left" wrapText="1"/>
    </xf>
    <xf numFmtId="1" fontId="5" fillId="2" borderId="3" xfId="2" applyNumberFormat="1" applyFont="1" applyFill="1" applyBorder="1" applyAlignment="1">
      <alignment horizontal="justify" vertical="center" wrapText="1"/>
    </xf>
    <xf numFmtId="49" fontId="5" fillId="2" borderId="4" xfId="2" quotePrefix="1" applyNumberFormat="1" applyFont="1" applyFill="1" applyBorder="1" applyAlignment="1">
      <alignment horizontal="left" wrapText="1"/>
    </xf>
    <xf numFmtId="49" fontId="5" fillId="2" borderId="7" xfId="2" quotePrefix="1" applyNumberFormat="1" applyFont="1" applyFill="1" applyBorder="1" applyAlignment="1">
      <alignment horizontal="center" wrapText="1"/>
    </xf>
    <xf numFmtId="49" fontId="5" fillId="2" borderId="7" xfId="2" applyNumberFormat="1" applyFont="1" applyFill="1" applyBorder="1" applyAlignment="1">
      <alignment horizontal="center" wrapText="1"/>
    </xf>
    <xf numFmtId="1" fontId="7" fillId="2" borderId="8" xfId="2" applyNumberFormat="1" applyFont="1" applyFill="1" applyBorder="1" applyAlignment="1">
      <alignment horizontal="justify" vertical="center" wrapText="1"/>
    </xf>
    <xf numFmtId="49" fontId="11" fillId="2" borderId="0" xfId="2" applyNumberFormat="1" applyFont="1" applyFill="1" applyAlignment="1">
      <alignment horizontal="center" wrapText="1"/>
    </xf>
    <xf numFmtId="1" fontId="2" fillId="2" borderId="8" xfId="2" applyNumberFormat="1" applyFont="1" applyFill="1" applyBorder="1" applyAlignment="1">
      <alignment horizontal="justify" vertical="center" wrapText="1"/>
    </xf>
    <xf numFmtId="49" fontId="11" fillId="2" borderId="12" xfId="2" quotePrefix="1" applyNumberFormat="1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justify" wrapText="1"/>
    </xf>
    <xf numFmtId="0" fontId="16" fillId="2" borderId="8" xfId="0" applyFont="1" applyFill="1" applyBorder="1" applyAlignment="1">
      <alignment horizontal="justify" wrapText="1"/>
    </xf>
    <xf numFmtId="49" fontId="5" fillId="2" borderId="4" xfId="2" applyNumberFormat="1" applyFont="1" applyFill="1" applyBorder="1" applyAlignment="1">
      <alignment horizontal="left" wrapText="1"/>
    </xf>
    <xf numFmtId="164" fontId="6" fillId="2" borderId="3" xfId="2" applyNumberFormat="1" applyFont="1" applyFill="1" applyBorder="1" applyAlignment="1">
      <alignment horizontal="right"/>
    </xf>
    <xf numFmtId="1" fontId="2" fillId="2" borderId="9" xfId="2" quotePrefix="1" applyNumberFormat="1" applyFont="1" applyFill="1" applyBorder="1" applyAlignment="1">
      <alignment horizontal="left" wrapText="1"/>
    </xf>
    <xf numFmtId="49" fontId="2" fillId="2" borderId="0" xfId="2" quotePrefix="1" applyNumberFormat="1" applyFont="1" applyFill="1" applyBorder="1" applyAlignment="1">
      <alignment horizontal="center" wrapText="1"/>
    </xf>
    <xf numFmtId="49" fontId="2" fillId="2" borderId="0" xfId="2" quotePrefix="1" applyNumberFormat="1" applyFont="1" applyFill="1" applyAlignment="1">
      <alignment horizontal="center" wrapText="1"/>
    </xf>
    <xf numFmtId="168" fontId="11" fillId="2" borderId="0" xfId="0" applyNumberFormat="1" applyFont="1" applyFill="1" applyBorder="1" applyAlignment="1">
      <alignment horizontal="center" wrapText="1"/>
    </xf>
    <xf numFmtId="165" fontId="11" fillId="2" borderId="0" xfId="0" quotePrefix="1" applyNumberFormat="1" applyFont="1" applyFill="1" applyBorder="1" applyAlignment="1">
      <alignment horizontal="center" wrapText="1"/>
    </xf>
    <xf numFmtId="0" fontId="11" fillId="2" borderId="9" xfId="4" quotePrefix="1" applyFont="1" applyFill="1" applyBorder="1" applyAlignment="1">
      <alignment horizontal="left" wrapText="1"/>
    </xf>
    <xf numFmtId="49" fontId="11" fillId="2" borderId="0" xfId="4" quotePrefix="1" applyNumberFormat="1" applyFont="1" applyFill="1" applyBorder="1" applyAlignment="1">
      <alignment horizontal="center" wrapText="1"/>
    </xf>
    <xf numFmtId="0" fontId="11" fillId="2" borderId="0" xfId="4" applyFont="1" applyFill="1" applyBorder="1" applyAlignment="1">
      <alignment horizontal="center" wrapText="1"/>
    </xf>
    <xf numFmtId="0" fontId="2" fillId="2" borderId="9" xfId="0" quotePrefix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quotePrefix="1" applyFont="1" applyFill="1" applyAlignment="1">
      <alignment horizontal="center" wrapText="1"/>
    </xf>
    <xf numFmtId="165" fontId="2" fillId="2" borderId="0" xfId="0" applyNumberFormat="1" applyFont="1" applyFill="1" applyAlignment="1">
      <alignment horizontal="center" wrapText="1"/>
    </xf>
    <xf numFmtId="49" fontId="2" fillId="2" borderId="9" xfId="2" quotePrefix="1" applyNumberFormat="1" applyFont="1" applyFill="1" applyBorder="1" applyAlignment="1">
      <alignment horizontal="left" wrapText="1"/>
    </xf>
    <xf numFmtId="0" fontId="2" fillId="2" borderId="8" xfId="2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/>
    </xf>
    <xf numFmtId="0" fontId="3" fillId="2" borderId="4" xfId="0" applyFont="1" applyFill="1" applyBorder="1"/>
    <xf numFmtId="0" fontId="3" fillId="2" borderId="7" xfId="0" applyFont="1" applyFill="1" applyBorder="1" applyAlignment="1">
      <alignment horizontal="center"/>
    </xf>
    <xf numFmtId="0" fontId="3" fillId="2" borderId="7" xfId="0" applyFont="1" applyFill="1" applyBorder="1"/>
    <xf numFmtId="164" fontId="3" fillId="2" borderId="3" xfId="0" applyNumberFormat="1" applyFont="1" applyFill="1" applyBorder="1" applyAlignment="1">
      <alignment horizontal="right"/>
    </xf>
    <xf numFmtId="0" fontId="2" fillId="2" borderId="0" xfId="0" applyFont="1" applyFill="1" applyAlignment="1" applyProtection="1">
      <alignment vertical="center" wrapText="1"/>
      <protection locked="0"/>
    </xf>
    <xf numFmtId="0" fontId="11" fillId="2" borderId="0" xfId="0" applyFont="1" applyFill="1" applyAlignment="1">
      <alignment vertical="center"/>
    </xf>
    <xf numFmtId="0" fontId="7" fillId="2" borderId="0" xfId="0" applyFont="1" applyFill="1" applyAlignment="1" applyProtection="1">
      <alignment vertical="center" wrapText="1"/>
      <protection locked="0"/>
    </xf>
    <xf numFmtId="0" fontId="9" fillId="2" borderId="0" xfId="0" applyFont="1" applyFill="1" applyAlignment="1" applyProtection="1">
      <alignment vertical="center" wrapText="1"/>
      <protection locked="0"/>
    </xf>
    <xf numFmtId="0" fontId="11" fillId="2" borderId="0" xfId="0" applyFont="1" applyFill="1" applyAlignment="1" applyProtection="1">
      <alignment vertical="center" wrapText="1"/>
      <protection locked="0"/>
    </xf>
  </cellXfs>
  <cellStyles count="7">
    <cellStyle name="Обычный" xfId="0" builtinId="0"/>
    <cellStyle name="Обычный 2" xfId="2"/>
    <cellStyle name="Обычный 3" xfId="6"/>
    <cellStyle name="Обычный_Лист1" xfId="5"/>
    <cellStyle name="Обычный_Приложение №9 в" xfId="4"/>
    <cellStyle name="Обычный_Смета 2008- Суд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8"/>
  <sheetViews>
    <sheetView tabSelected="1" topLeftCell="B1" workbookViewId="0">
      <selection activeCell="L15" sqref="L15"/>
    </sheetView>
  </sheetViews>
  <sheetFormatPr defaultRowHeight="15.75" x14ac:dyDescent="0.25"/>
  <cols>
    <col min="1" max="1" width="3.5703125" style="232" hidden="1" customWidth="1"/>
    <col min="2" max="2" width="48.85546875" style="1" customWidth="1"/>
    <col min="3" max="3" width="16.7109375" style="2" customWidth="1"/>
    <col min="4" max="5" width="4.7109375" style="3" customWidth="1"/>
    <col min="6" max="6" width="5.85546875" style="2" customWidth="1"/>
    <col min="7" max="9" width="14" style="6" customWidth="1"/>
    <col min="10" max="256" width="9.140625" style="232"/>
    <col min="257" max="257" width="0" style="232" hidden="1" customWidth="1"/>
    <col min="258" max="258" width="48.85546875" style="232" customWidth="1"/>
    <col min="259" max="259" width="16.7109375" style="232" customWidth="1"/>
    <col min="260" max="261" width="4.7109375" style="232" customWidth="1"/>
    <col min="262" max="262" width="5.85546875" style="232" customWidth="1"/>
    <col min="263" max="265" width="14" style="232" customWidth="1"/>
    <col min="266" max="512" width="9.140625" style="232"/>
    <col min="513" max="513" width="0" style="232" hidden="1" customWidth="1"/>
    <col min="514" max="514" width="48.85546875" style="232" customWidth="1"/>
    <col min="515" max="515" width="16.7109375" style="232" customWidth="1"/>
    <col min="516" max="517" width="4.7109375" style="232" customWidth="1"/>
    <col min="518" max="518" width="5.85546875" style="232" customWidth="1"/>
    <col min="519" max="521" width="14" style="232" customWidth="1"/>
    <col min="522" max="768" width="9.140625" style="232"/>
    <col min="769" max="769" width="0" style="232" hidden="1" customWidth="1"/>
    <col min="770" max="770" width="48.85546875" style="232" customWidth="1"/>
    <col min="771" max="771" width="16.7109375" style="232" customWidth="1"/>
    <col min="772" max="773" width="4.7109375" style="232" customWidth="1"/>
    <col min="774" max="774" width="5.85546875" style="232" customWidth="1"/>
    <col min="775" max="777" width="14" style="232" customWidth="1"/>
    <col min="778" max="1024" width="9.140625" style="232"/>
    <col min="1025" max="1025" width="0" style="232" hidden="1" customWidth="1"/>
    <col min="1026" max="1026" width="48.85546875" style="232" customWidth="1"/>
    <col min="1027" max="1027" width="16.7109375" style="232" customWidth="1"/>
    <col min="1028" max="1029" width="4.7109375" style="232" customWidth="1"/>
    <col min="1030" max="1030" width="5.85546875" style="232" customWidth="1"/>
    <col min="1031" max="1033" width="14" style="232" customWidth="1"/>
    <col min="1034" max="1280" width="9.140625" style="232"/>
    <col min="1281" max="1281" width="0" style="232" hidden="1" customWidth="1"/>
    <col min="1282" max="1282" width="48.85546875" style="232" customWidth="1"/>
    <col min="1283" max="1283" width="16.7109375" style="232" customWidth="1"/>
    <col min="1284" max="1285" width="4.7109375" style="232" customWidth="1"/>
    <col min="1286" max="1286" width="5.85546875" style="232" customWidth="1"/>
    <col min="1287" max="1289" width="14" style="232" customWidth="1"/>
    <col min="1290" max="1536" width="9.140625" style="232"/>
    <col min="1537" max="1537" width="0" style="232" hidden="1" customWidth="1"/>
    <col min="1538" max="1538" width="48.85546875" style="232" customWidth="1"/>
    <col min="1539" max="1539" width="16.7109375" style="232" customWidth="1"/>
    <col min="1540" max="1541" width="4.7109375" style="232" customWidth="1"/>
    <col min="1542" max="1542" width="5.85546875" style="232" customWidth="1"/>
    <col min="1543" max="1545" width="14" style="232" customWidth="1"/>
    <col min="1546" max="1792" width="9.140625" style="232"/>
    <col min="1793" max="1793" width="0" style="232" hidden="1" customWidth="1"/>
    <col min="1794" max="1794" width="48.85546875" style="232" customWidth="1"/>
    <col min="1795" max="1795" width="16.7109375" style="232" customWidth="1"/>
    <col min="1796" max="1797" width="4.7109375" style="232" customWidth="1"/>
    <col min="1798" max="1798" width="5.85546875" style="232" customWidth="1"/>
    <col min="1799" max="1801" width="14" style="232" customWidth="1"/>
    <col min="1802" max="2048" width="9.140625" style="232"/>
    <col min="2049" max="2049" width="0" style="232" hidden="1" customWidth="1"/>
    <col min="2050" max="2050" width="48.85546875" style="232" customWidth="1"/>
    <col min="2051" max="2051" width="16.7109375" style="232" customWidth="1"/>
    <col min="2052" max="2053" width="4.7109375" style="232" customWidth="1"/>
    <col min="2054" max="2054" width="5.85546875" style="232" customWidth="1"/>
    <col min="2055" max="2057" width="14" style="232" customWidth="1"/>
    <col min="2058" max="2304" width="9.140625" style="232"/>
    <col min="2305" max="2305" width="0" style="232" hidden="1" customWidth="1"/>
    <col min="2306" max="2306" width="48.85546875" style="232" customWidth="1"/>
    <col min="2307" max="2307" width="16.7109375" style="232" customWidth="1"/>
    <col min="2308" max="2309" width="4.7109375" style="232" customWidth="1"/>
    <col min="2310" max="2310" width="5.85546875" style="232" customWidth="1"/>
    <col min="2311" max="2313" width="14" style="232" customWidth="1"/>
    <col min="2314" max="2560" width="9.140625" style="232"/>
    <col min="2561" max="2561" width="0" style="232" hidden="1" customWidth="1"/>
    <col min="2562" max="2562" width="48.85546875" style="232" customWidth="1"/>
    <col min="2563" max="2563" width="16.7109375" style="232" customWidth="1"/>
    <col min="2564" max="2565" width="4.7109375" style="232" customWidth="1"/>
    <col min="2566" max="2566" width="5.85546875" style="232" customWidth="1"/>
    <col min="2567" max="2569" width="14" style="232" customWidth="1"/>
    <col min="2570" max="2816" width="9.140625" style="232"/>
    <col min="2817" max="2817" width="0" style="232" hidden="1" customWidth="1"/>
    <col min="2818" max="2818" width="48.85546875" style="232" customWidth="1"/>
    <col min="2819" max="2819" width="16.7109375" style="232" customWidth="1"/>
    <col min="2820" max="2821" width="4.7109375" style="232" customWidth="1"/>
    <col min="2822" max="2822" width="5.85546875" style="232" customWidth="1"/>
    <col min="2823" max="2825" width="14" style="232" customWidth="1"/>
    <col min="2826" max="3072" width="9.140625" style="232"/>
    <col min="3073" max="3073" width="0" style="232" hidden="1" customWidth="1"/>
    <col min="3074" max="3074" width="48.85546875" style="232" customWidth="1"/>
    <col min="3075" max="3075" width="16.7109375" style="232" customWidth="1"/>
    <col min="3076" max="3077" width="4.7109375" style="232" customWidth="1"/>
    <col min="3078" max="3078" width="5.85546875" style="232" customWidth="1"/>
    <col min="3079" max="3081" width="14" style="232" customWidth="1"/>
    <col min="3082" max="3328" width="9.140625" style="232"/>
    <col min="3329" max="3329" width="0" style="232" hidden="1" customWidth="1"/>
    <col min="3330" max="3330" width="48.85546875" style="232" customWidth="1"/>
    <col min="3331" max="3331" width="16.7109375" style="232" customWidth="1"/>
    <col min="3332" max="3333" width="4.7109375" style="232" customWidth="1"/>
    <col min="3334" max="3334" width="5.85546875" style="232" customWidth="1"/>
    <col min="3335" max="3337" width="14" style="232" customWidth="1"/>
    <col min="3338" max="3584" width="9.140625" style="232"/>
    <col min="3585" max="3585" width="0" style="232" hidden="1" customWidth="1"/>
    <col min="3586" max="3586" width="48.85546875" style="232" customWidth="1"/>
    <col min="3587" max="3587" width="16.7109375" style="232" customWidth="1"/>
    <col min="3588" max="3589" width="4.7109375" style="232" customWidth="1"/>
    <col min="3590" max="3590" width="5.85546875" style="232" customWidth="1"/>
    <col min="3591" max="3593" width="14" style="232" customWidth="1"/>
    <col min="3594" max="3840" width="9.140625" style="232"/>
    <col min="3841" max="3841" width="0" style="232" hidden="1" customWidth="1"/>
    <col min="3842" max="3842" width="48.85546875" style="232" customWidth="1"/>
    <col min="3843" max="3843" width="16.7109375" style="232" customWidth="1"/>
    <col min="3844" max="3845" width="4.7109375" style="232" customWidth="1"/>
    <col min="3846" max="3846" width="5.85546875" style="232" customWidth="1"/>
    <col min="3847" max="3849" width="14" style="232" customWidth="1"/>
    <col min="3850" max="4096" width="9.140625" style="232"/>
    <col min="4097" max="4097" width="0" style="232" hidden="1" customWidth="1"/>
    <col min="4098" max="4098" width="48.85546875" style="232" customWidth="1"/>
    <col min="4099" max="4099" width="16.7109375" style="232" customWidth="1"/>
    <col min="4100" max="4101" width="4.7109375" style="232" customWidth="1"/>
    <col min="4102" max="4102" width="5.85546875" style="232" customWidth="1"/>
    <col min="4103" max="4105" width="14" style="232" customWidth="1"/>
    <col min="4106" max="4352" width="9.140625" style="232"/>
    <col min="4353" max="4353" width="0" style="232" hidden="1" customWidth="1"/>
    <col min="4354" max="4354" width="48.85546875" style="232" customWidth="1"/>
    <col min="4355" max="4355" width="16.7109375" style="232" customWidth="1"/>
    <col min="4356" max="4357" width="4.7109375" style="232" customWidth="1"/>
    <col min="4358" max="4358" width="5.85546875" style="232" customWidth="1"/>
    <col min="4359" max="4361" width="14" style="232" customWidth="1"/>
    <col min="4362" max="4608" width="9.140625" style="232"/>
    <col min="4609" max="4609" width="0" style="232" hidden="1" customWidth="1"/>
    <col min="4610" max="4610" width="48.85546875" style="232" customWidth="1"/>
    <col min="4611" max="4611" width="16.7109375" style="232" customWidth="1"/>
    <col min="4612" max="4613" width="4.7109375" style="232" customWidth="1"/>
    <col min="4614" max="4614" width="5.85546875" style="232" customWidth="1"/>
    <col min="4615" max="4617" width="14" style="232" customWidth="1"/>
    <col min="4618" max="4864" width="9.140625" style="232"/>
    <col min="4865" max="4865" width="0" style="232" hidden="1" customWidth="1"/>
    <col min="4866" max="4866" width="48.85546875" style="232" customWidth="1"/>
    <col min="4867" max="4867" width="16.7109375" style="232" customWidth="1"/>
    <col min="4868" max="4869" width="4.7109375" style="232" customWidth="1"/>
    <col min="4870" max="4870" width="5.85546875" style="232" customWidth="1"/>
    <col min="4871" max="4873" width="14" style="232" customWidth="1"/>
    <col min="4874" max="5120" width="9.140625" style="232"/>
    <col min="5121" max="5121" width="0" style="232" hidden="1" customWidth="1"/>
    <col min="5122" max="5122" width="48.85546875" style="232" customWidth="1"/>
    <col min="5123" max="5123" width="16.7109375" style="232" customWidth="1"/>
    <col min="5124" max="5125" width="4.7109375" style="232" customWidth="1"/>
    <col min="5126" max="5126" width="5.85546875" style="232" customWidth="1"/>
    <col min="5127" max="5129" width="14" style="232" customWidth="1"/>
    <col min="5130" max="5376" width="9.140625" style="232"/>
    <col min="5377" max="5377" width="0" style="232" hidden="1" customWidth="1"/>
    <col min="5378" max="5378" width="48.85546875" style="232" customWidth="1"/>
    <col min="5379" max="5379" width="16.7109375" style="232" customWidth="1"/>
    <col min="5380" max="5381" width="4.7109375" style="232" customWidth="1"/>
    <col min="5382" max="5382" width="5.85546875" style="232" customWidth="1"/>
    <col min="5383" max="5385" width="14" style="232" customWidth="1"/>
    <col min="5386" max="5632" width="9.140625" style="232"/>
    <col min="5633" max="5633" width="0" style="232" hidden="1" customWidth="1"/>
    <col min="5634" max="5634" width="48.85546875" style="232" customWidth="1"/>
    <col min="5635" max="5635" width="16.7109375" style="232" customWidth="1"/>
    <col min="5636" max="5637" width="4.7109375" style="232" customWidth="1"/>
    <col min="5638" max="5638" width="5.85546875" style="232" customWidth="1"/>
    <col min="5639" max="5641" width="14" style="232" customWidth="1"/>
    <col min="5642" max="5888" width="9.140625" style="232"/>
    <col min="5889" max="5889" width="0" style="232" hidden="1" customWidth="1"/>
    <col min="5890" max="5890" width="48.85546875" style="232" customWidth="1"/>
    <col min="5891" max="5891" width="16.7109375" style="232" customWidth="1"/>
    <col min="5892" max="5893" width="4.7109375" style="232" customWidth="1"/>
    <col min="5894" max="5894" width="5.85546875" style="232" customWidth="1"/>
    <col min="5895" max="5897" width="14" style="232" customWidth="1"/>
    <col min="5898" max="6144" width="9.140625" style="232"/>
    <col min="6145" max="6145" width="0" style="232" hidden="1" customWidth="1"/>
    <col min="6146" max="6146" width="48.85546875" style="232" customWidth="1"/>
    <col min="6147" max="6147" width="16.7109375" style="232" customWidth="1"/>
    <col min="6148" max="6149" width="4.7109375" style="232" customWidth="1"/>
    <col min="6150" max="6150" width="5.85546875" style="232" customWidth="1"/>
    <col min="6151" max="6153" width="14" style="232" customWidth="1"/>
    <col min="6154" max="6400" width="9.140625" style="232"/>
    <col min="6401" max="6401" width="0" style="232" hidden="1" customWidth="1"/>
    <col min="6402" max="6402" width="48.85546875" style="232" customWidth="1"/>
    <col min="6403" max="6403" width="16.7109375" style="232" customWidth="1"/>
    <col min="6404" max="6405" width="4.7109375" style="232" customWidth="1"/>
    <col min="6406" max="6406" width="5.85546875" style="232" customWidth="1"/>
    <col min="6407" max="6409" width="14" style="232" customWidth="1"/>
    <col min="6410" max="6656" width="9.140625" style="232"/>
    <col min="6657" max="6657" width="0" style="232" hidden="1" customWidth="1"/>
    <col min="6658" max="6658" width="48.85546875" style="232" customWidth="1"/>
    <col min="6659" max="6659" width="16.7109375" style="232" customWidth="1"/>
    <col min="6660" max="6661" width="4.7109375" style="232" customWidth="1"/>
    <col min="6662" max="6662" width="5.85546875" style="232" customWidth="1"/>
    <col min="6663" max="6665" width="14" style="232" customWidth="1"/>
    <col min="6666" max="6912" width="9.140625" style="232"/>
    <col min="6913" max="6913" width="0" style="232" hidden="1" customWidth="1"/>
    <col min="6914" max="6914" width="48.85546875" style="232" customWidth="1"/>
    <col min="6915" max="6915" width="16.7109375" style="232" customWidth="1"/>
    <col min="6916" max="6917" width="4.7109375" style="232" customWidth="1"/>
    <col min="6918" max="6918" width="5.85546875" style="232" customWidth="1"/>
    <col min="6919" max="6921" width="14" style="232" customWidth="1"/>
    <col min="6922" max="7168" width="9.140625" style="232"/>
    <col min="7169" max="7169" width="0" style="232" hidden="1" customWidth="1"/>
    <col min="7170" max="7170" width="48.85546875" style="232" customWidth="1"/>
    <col min="7171" max="7171" width="16.7109375" style="232" customWidth="1"/>
    <col min="7172" max="7173" width="4.7109375" style="232" customWidth="1"/>
    <col min="7174" max="7174" width="5.85546875" style="232" customWidth="1"/>
    <col min="7175" max="7177" width="14" style="232" customWidth="1"/>
    <col min="7178" max="7424" width="9.140625" style="232"/>
    <col min="7425" max="7425" width="0" style="232" hidden="1" customWidth="1"/>
    <col min="7426" max="7426" width="48.85546875" style="232" customWidth="1"/>
    <col min="7427" max="7427" width="16.7109375" style="232" customWidth="1"/>
    <col min="7428" max="7429" width="4.7109375" style="232" customWidth="1"/>
    <col min="7430" max="7430" width="5.85546875" style="232" customWidth="1"/>
    <col min="7431" max="7433" width="14" style="232" customWidth="1"/>
    <col min="7434" max="7680" width="9.140625" style="232"/>
    <col min="7681" max="7681" width="0" style="232" hidden="1" customWidth="1"/>
    <col min="7682" max="7682" width="48.85546875" style="232" customWidth="1"/>
    <col min="7683" max="7683" width="16.7109375" style="232" customWidth="1"/>
    <col min="7684" max="7685" width="4.7109375" style="232" customWidth="1"/>
    <col min="7686" max="7686" width="5.85546875" style="232" customWidth="1"/>
    <col min="7687" max="7689" width="14" style="232" customWidth="1"/>
    <col min="7690" max="7936" width="9.140625" style="232"/>
    <col min="7937" max="7937" width="0" style="232" hidden="1" customWidth="1"/>
    <col min="7938" max="7938" width="48.85546875" style="232" customWidth="1"/>
    <col min="7939" max="7939" width="16.7109375" style="232" customWidth="1"/>
    <col min="7940" max="7941" width="4.7109375" style="232" customWidth="1"/>
    <col min="7942" max="7942" width="5.85546875" style="232" customWidth="1"/>
    <col min="7943" max="7945" width="14" style="232" customWidth="1"/>
    <col min="7946" max="8192" width="9.140625" style="232"/>
    <col min="8193" max="8193" width="0" style="232" hidden="1" customWidth="1"/>
    <col min="8194" max="8194" width="48.85546875" style="232" customWidth="1"/>
    <col min="8195" max="8195" width="16.7109375" style="232" customWidth="1"/>
    <col min="8196" max="8197" width="4.7109375" style="232" customWidth="1"/>
    <col min="8198" max="8198" width="5.85546875" style="232" customWidth="1"/>
    <col min="8199" max="8201" width="14" style="232" customWidth="1"/>
    <col min="8202" max="8448" width="9.140625" style="232"/>
    <col min="8449" max="8449" width="0" style="232" hidden="1" customWidth="1"/>
    <col min="8450" max="8450" width="48.85546875" style="232" customWidth="1"/>
    <col min="8451" max="8451" width="16.7109375" style="232" customWidth="1"/>
    <col min="8452" max="8453" width="4.7109375" style="232" customWidth="1"/>
    <col min="8454" max="8454" width="5.85546875" style="232" customWidth="1"/>
    <col min="8455" max="8457" width="14" style="232" customWidth="1"/>
    <col min="8458" max="8704" width="9.140625" style="232"/>
    <col min="8705" max="8705" width="0" style="232" hidden="1" customWidth="1"/>
    <col min="8706" max="8706" width="48.85546875" style="232" customWidth="1"/>
    <col min="8707" max="8707" width="16.7109375" style="232" customWidth="1"/>
    <col min="8708" max="8709" width="4.7109375" style="232" customWidth="1"/>
    <col min="8710" max="8710" width="5.85546875" style="232" customWidth="1"/>
    <col min="8711" max="8713" width="14" style="232" customWidth="1"/>
    <col min="8714" max="8960" width="9.140625" style="232"/>
    <col min="8961" max="8961" width="0" style="232" hidden="1" customWidth="1"/>
    <col min="8962" max="8962" width="48.85546875" style="232" customWidth="1"/>
    <col min="8963" max="8963" width="16.7109375" style="232" customWidth="1"/>
    <col min="8964" max="8965" width="4.7109375" style="232" customWidth="1"/>
    <col min="8966" max="8966" width="5.85546875" style="232" customWidth="1"/>
    <col min="8967" max="8969" width="14" style="232" customWidth="1"/>
    <col min="8970" max="9216" width="9.140625" style="232"/>
    <col min="9217" max="9217" width="0" style="232" hidden="1" customWidth="1"/>
    <col min="9218" max="9218" width="48.85546875" style="232" customWidth="1"/>
    <col min="9219" max="9219" width="16.7109375" style="232" customWidth="1"/>
    <col min="9220" max="9221" width="4.7109375" style="232" customWidth="1"/>
    <col min="9222" max="9222" width="5.85546875" style="232" customWidth="1"/>
    <col min="9223" max="9225" width="14" style="232" customWidth="1"/>
    <col min="9226" max="9472" width="9.140625" style="232"/>
    <col min="9473" max="9473" width="0" style="232" hidden="1" customWidth="1"/>
    <col min="9474" max="9474" width="48.85546875" style="232" customWidth="1"/>
    <col min="9475" max="9475" width="16.7109375" style="232" customWidth="1"/>
    <col min="9476" max="9477" width="4.7109375" style="232" customWidth="1"/>
    <col min="9478" max="9478" width="5.85546875" style="232" customWidth="1"/>
    <col min="9479" max="9481" width="14" style="232" customWidth="1"/>
    <col min="9482" max="9728" width="9.140625" style="232"/>
    <col min="9729" max="9729" width="0" style="232" hidden="1" customWidth="1"/>
    <col min="9730" max="9730" width="48.85546875" style="232" customWidth="1"/>
    <col min="9731" max="9731" width="16.7109375" style="232" customWidth="1"/>
    <col min="9732" max="9733" width="4.7109375" style="232" customWidth="1"/>
    <col min="9734" max="9734" width="5.85546875" style="232" customWidth="1"/>
    <col min="9735" max="9737" width="14" style="232" customWidth="1"/>
    <col min="9738" max="9984" width="9.140625" style="232"/>
    <col min="9985" max="9985" width="0" style="232" hidden="1" customWidth="1"/>
    <col min="9986" max="9986" width="48.85546875" style="232" customWidth="1"/>
    <col min="9987" max="9987" width="16.7109375" style="232" customWidth="1"/>
    <col min="9988" max="9989" width="4.7109375" style="232" customWidth="1"/>
    <col min="9990" max="9990" width="5.85546875" style="232" customWidth="1"/>
    <col min="9991" max="9993" width="14" style="232" customWidth="1"/>
    <col min="9994" max="10240" width="9.140625" style="232"/>
    <col min="10241" max="10241" width="0" style="232" hidden="1" customWidth="1"/>
    <col min="10242" max="10242" width="48.85546875" style="232" customWidth="1"/>
    <col min="10243" max="10243" width="16.7109375" style="232" customWidth="1"/>
    <col min="10244" max="10245" width="4.7109375" style="232" customWidth="1"/>
    <col min="10246" max="10246" width="5.85546875" style="232" customWidth="1"/>
    <col min="10247" max="10249" width="14" style="232" customWidth="1"/>
    <col min="10250" max="10496" width="9.140625" style="232"/>
    <col min="10497" max="10497" width="0" style="232" hidden="1" customWidth="1"/>
    <col min="10498" max="10498" width="48.85546875" style="232" customWidth="1"/>
    <col min="10499" max="10499" width="16.7109375" style="232" customWidth="1"/>
    <col min="10500" max="10501" width="4.7109375" style="232" customWidth="1"/>
    <col min="10502" max="10502" width="5.85546875" style="232" customWidth="1"/>
    <col min="10503" max="10505" width="14" style="232" customWidth="1"/>
    <col min="10506" max="10752" width="9.140625" style="232"/>
    <col min="10753" max="10753" width="0" style="232" hidden="1" customWidth="1"/>
    <col min="10754" max="10754" width="48.85546875" style="232" customWidth="1"/>
    <col min="10755" max="10755" width="16.7109375" style="232" customWidth="1"/>
    <col min="10756" max="10757" width="4.7109375" style="232" customWidth="1"/>
    <col min="10758" max="10758" width="5.85546875" style="232" customWidth="1"/>
    <col min="10759" max="10761" width="14" style="232" customWidth="1"/>
    <col min="10762" max="11008" width="9.140625" style="232"/>
    <col min="11009" max="11009" width="0" style="232" hidden="1" customWidth="1"/>
    <col min="11010" max="11010" width="48.85546875" style="232" customWidth="1"/>
    <col min="11011" max="11011" width="16.7109375" style="232" customWidth="1"/>
    <col min="11012" max="11013" width="4.7109375" style="232" customWidth="1"/>
    <col min="11014" max="11014" width="5.85546875" style="232" customWidth="1"/>
    <col min="11015" max="11017" width="14" style="232" customWidth="1"/>
    <col min="11018" max="11264" width="9.140625" style="232"/>
    <col min="11265" max="11265" width="0" style="232" hidden="1" customWidth="1"/>
    <col min="11266" max="11266" width="48.85546875" style="232" customWidth="1"/>
    <col min="11267" max="11267" width="16.7109375" style="232" customWidth="1"/>
    <col min="11268" max="11269" width="4.7109375" style="232" customWidth="1"/>
    <col min="11270" max="11270" width="5.85546875" style="232" customWidth="1"/>
    <col min="11271" max="11273" width="14" style="232" customWidth="1"/>
    <col min="11274" max="11520" width="9.140625" style="232"/>
    <col min="11521" max="11521" width="0" style="232" hidden="1" customWidth="1"/>
    <col min="11522" max="11522" width="48.85546875" style="232" customWidth="1"/>
    <col min="11523" max="11523" width="16.7109375" style="232" customWidth="1"/>
    <col min="11524" max="11525" width="4.7109375" style="232" customWidth="1"/>
    <col min="11526" max="11526" width="5.85546875" style="232" customWidth="1"/>
    <col min="11527" max="11529" width="14" style="232" customWidth="1"/>
    <col min="11530" max="11776" width="9.140625" style="232"/>
    <col min="11777" max="11777" width="0" style="232" hidden="1" customWidth="1"/>
    <col min="11778" max="11778" width="48.85546875" style="232" customWidth="1"/>
    <col min="11779" max="11779" width="16.7109375" style="232" customWidth="1"/>
    <col min="11780" max="11781" width="4.7109375" style="232" customWidth="1"/>
    <col min="11782" max="11782" width="5.85546875" style="232" customWidth="1"/>
    <col min="11783" max="11785" width="14" style="232" customWidth="1"/>
    <col min="11786" max="12032" width="9.140625" style="232"/>
    <col min="12033" max="12033" width="0" style="232" hidden="1" customWidth="1"/>
    <col min="12034" max="12034" width="48.85546875" style="232" customWidth="1"/>
    <col min="12035" max="12035" width="16.7109375" style="232" customWidth="1"/>
    <col min="12036" max="12037" width="4.7109375" style="232" customWidth="1"/>
    <col min="12038" max="12038" width="5.85546875" style="232" customWidth="1"/>
    <col min="12039" max="12041" width="14" style="232" customWidth="1"/>
    <col min="12042" max="12288" width="9.140625" style="232"/>
    <col min="12289" max="12289" width="0" style="232" hidden="1" customWidth="1"/>
    <col min="12290" max="12290" width="48.85546875" style="232" customWidth="1"/>
    <col min="12291" max="12291" width="16.7109375" style="232" customWidth="1"/>
    <col min="12292" max="12293" width="4.7109375" style="232" customWidth="1"/>
    <col min="12294" max="12294" width="5.85546875" style="232" customWidth="1"/>
    <col min="12295" max="12297" width="14" style="232" customWidth="1"/>
    <col min="12298" max="12544" width="9.140625" style="232"/>
    <col min="12545" max="12545" width="0" style="232" hidden="1" customWidth="1"/>
    <col min="12546" max="12546" width="48.85546875" style="232" customWidth="1"/>
    <col min="12547" max="12547" width="16.7109375" style="232" customWidth="1"/>
    <col min="12548" max="12549" width="4.7109375" style="232" customWidth="1"/>
    <col min="12550" max="12550" width="5.85546875" style="232" customWidth="1"/>
    <col min="12551" max="12553" width="14" style="232" customWidth="1"/>
    <col min="12554" max="12800" width="9.140625" style="232"/>
    <col min="12801" max="12801" width="0" style="232" hidden="1" customWidth="1"/>
    <col min="12802" max="12802" width="48.85546875" style="232" customWidth="1"/>
    <col min="12803" max="12803" width="16.7109375" style="232" customWidth="1"/>
    <col min="12804" max="12805" width="4.7109375" style="232" customWidth="1"/>
    <col min="12806" max="12806" width="5.85546875" style="232" customWidth="1"/>
    <col min="12807" max="12809" width="14" style="232" customWidth="1"/>
    <col min="12810" max="13056" width="9.140625" style="232"/>
    <col min="13057" max="13057" width="0" style="232" hidden="1" customWidth="1"/>
    <col min="13058" max="13058" width="48.85546875" style="232" customWidth="1"/>
    <col min="13059" max="13059" width="16.7109375" style="232" customWidth="1"/>
    <col min="13060" max="13061" width="4.7109375" style="232" customWidth="1"/>
    <col min="13062" max="13062" width="5.85546875" style="232" customWidth="1"/>
    <col min="13063" max="13065" width="14" style="232" customWidth="1"/>
    <col min="13066" max="13312" width="9.140625" style="232"/>
    <col min="13313" max="13313" width="0" style="232" hidden="1" customWidth="1"/>
    <col min="13314" max="13314" width="48.85546875" style="232" customWidth="1"/>
    <col min="13315" max="13315" width="16.7109375" style="232" customWidth="1"/>
    <col min="13316" max="13317" width="4.7109375" style="232" customWidth="1"/>
    <col min="13318" max="13318" width="5.85546875" style="232" customWidth="1"/>
    <col min="13319" max="13321" width="14" style="232" customWidth="1"/>
    <col min="13322" max="13568" width="9.140625" style="232"/>
    <col min="13569" max="13569" width="0" style="232" hidden="1" customWidth="1"/>
    <col min="13570" max="13570" width="48.85546875" style="232" customWidth="1"/>
    <col min="13571" max="13571" width="16.7109375" style="232" customWidth="1"/>
    <col min="13572" max="13573" width="4.7109375" style="232" customWidth="1"/>
    <col min="13574" max="13574" width="5.85546875" style="232" customWidth="1"/>
    <col min="13575" max="13577" width="14" style="232" customWidth="1"/>
    <col min="13578" max="13824" width="9.140625" style="232"/>
    <col min="13825" max="13825" width="0" style="232" hidden="1" customWidth="1"/>
    <col min="13826" max="13826" width="48.85546875" style="232" customWidth="1"/>
    <col min="13827" max="13827" width="16.7109375" style="232" customWidth="1"/>
    <col min="13828" max="13829" width="4.7109375" style="232" customWidth="1"/>
    <col min="13830" max="13830" width="5.85546875" style="232" customWidth="1"/>
    <col min="13831" max="13833" width="14" style="232" customWidth="1"/>
    <col min="13834" max="14080" width="9.140625" style="232"/>
    <col min="14081" max="14081" width="0" style="232" hidden="1" customWidth="1"/>
    <col min="14082" max="14082" width="48.85546875" style="232" customWidth="1"/>
    <col min="14083" max="14083" width="16.7109375" style="232" customWidth="1"/>
    <col min="14084" max="14085" width="4.7109375" style="232" customWidth="1"/>
    <col min="14086" max="14086" width="5.85546875" style="232" customWidth="1"/>
    <col min="14087" max="14089" width="14" style="232" customWidth="1"/>
    <col min="14090" max="14336" width="9.140625" style="232"/>
    <col min="14337" max="14337" width="0" style="232" hidden="1" customWidth="1"/>
    <col min="14338" max="14338" width="48.85546875" style="232" customWidth="1"/>
    <col min="14339" max="14339" width="16.7109375" style="232" customWidth="1"/>
    <col min="14340" max="14341" width="4.7109375" style="232" customWidth="1"/>
    <col min="14342" max="14342" width="5.85546875" style="232" customWidth="1"/>
    <col min="14343" max="14345" width="14" style="232" customWidth="1"/>
    <col min="14346" max="14592" width="9.140625" style="232"/>
    <col min="14593" max="14593" width="0" style="232" hidden="1" customWidth="1"/>
    <col min="14594" max="14594" width="48.85546875" style="232" customWidth="1"/>
    <col min="14595" max="14595" width="16.7109375" style="232" customWidth="1"/>
    <col min="14596" max="14597" width="4.7109375" style="232" customWidth="1"/>
    <col min="14598" max="14598" width="5.85546875" style="232" customWidth="1"/>
    <col min="14599" max="14601" width="14" style="232" customWidth="1"/>
    <col min="14602" max="14848" width="9.140625" style="232"/>
    <col min="14849" max="14849" width="0" style="232" hidden="1" customWidth="1"/>
    <col min="14850" max="14850" width="48.85546875" style="232" customWidth="1"/>
    <col min="14851" max="14851" width="16.7109375" style="232" customWidth="1"/>
    <col min="14852" max="14853" width="4.7109375" style="232" customWidth="1"/>
    <col min="14854" max="14854" width="5.85546875" style="232" customWidth="1"/>
    <col min="14855" max="14857" width="14" style="232" customWidth="1"/>
    <col min="14858" max="15104" width="9.140625" style="232"/>
    <col min="15105" max="15105" width="0" style="232" hidden="1" customWidth="1"/>
    <col min="15106" max="15106" width="48.85546875" style="232" customWidth="1"/>
    <col min="15107" max="15107" width="16.7109375" style="232" customWidth="1"/>
    <col min="15108" max="15109" width="4.7109375" style="232" customWidth="1"/>
    <col min="15110" max="15110" width="5.85546875" style="232" customWidth="1"/>
    <col min="15111" max="15113" width="14" style="232" customWidth="1"/>
    <col min="15114" max="15360" width="9.140625" style="232"/>
    <col min="15361" max="15361" width="0" style="232" hidden="1" customWidth="1"/>
    <col min="15362" max="15362" width="48.85546875" style="232" customWidth="1"/>
    <col min="15363" max="15363" width="16.7109375" style="232" customWidth="1"/>
    <col min="15364" max="15365" width="4.7109375" style="232" customWidth="1"/>
    <col min="15366" max="15366" width="5.85546875" style="232" customWidth="1"/>
    <col min="15367" max="15369" width="14" style="232" customWidth="1"/>
    <col min="15370" max="15616" width="9.140625" style="232"/>
    <col min="15617" max="15617" width="0" style="232" hidden="1" customWidth="1"/>
    <col min="15618" max="15618" width="48.85546875" style="232" customWidth="1"/>
    <col min="15619" max="15619" width="16.7109375" style="232" customWidth="1"/>
    <col min="15620" max="15621" width="4.7109375" style="232" customWidth="1"/>
    <col min="15622" max="15622" width="5.85546875" style="232" customWidth="1"/>
    <col min="15623" max="15625" width="14" style="232" customWidth="1"/>
    <col min="15626" max="15872" width="9.140625" style="232"/>
    <col min="15873" max="15873" width="0" style="232" hidden="1" customWidth="1"/>
    <col min="15874" max="15874" width="48.85546875" style="232" customWidth="1"/>
    <col min="15875" max="15875" width="16.7109375" style="232" customWidth="1"/>
    <col min="15876" max="15877" width="4.7109375" style="232" customWidth="1"/>
    <col min="15878" max="15878" width="5.85546875" style="232" customWidth="1"/>
    <col min="15879" max="15881" width="14" style="232" customWidth="1"/>
    <col min="15882" max="16128" width="9.140625" style="232"/>
    <col min="16129" max="16129" width="0" style="232" hidden="1" customWidth="1"/>
    <col min="16130" max="16130" width="48.85546875" style="232" customWidth="1"/>
    <col min="16131" max="16131" width="16.7109375" style="232" customWidth="1"/>
    <col min="16132" max="16133" width="4.7109375" style="232" customWidth="1"/>
    <col min="16134" max="16134" width="5.85546875" style="232" customWidth="1"/>
    <col min="16135" max="16137" width="14" style="232" customWidth="1"/>
    <col min="16138" max="16384" width="9.140625" style="232"/>
  </cols>
  <sheetData>
    <row r="1" spans="2:9" x14ac:dyDescent="0.25">
      <c r="F1" s="4" t="s">
        <v>0</v>
      </c>
      <c r="G1" s="5"/>
      <c r="H1" s="5"/>
      <c r="I1" s="5"/>
    </row>
    <row r="2" spans="2:9" x14ac:dyDescent="0.25">
      <c r="F2" s="5" t="s">
        <v>1</v>
      </c>
      <c r="G2" s="5"/>
      <c r="H2" s="5"/>
      <c r="I2" s="5"/>
    </row>
    <row r="3" spans="2:9" ht="15.75" customHeight="1" x14ac:dyDescent="0.25">
      <c r="F3" s="5" t="s">
        <v>2</v>
      </c>
      <c r="G3" s="5"/>
      <c r="H3" s="5"/>
      <c r="I3" s="5"/>
    </row>
    <row r="4" spans="2:9" x14ac:dyDescent="0.25">
      <c r="F4" s="5" t="s">
        <v>3</v>
      </c>
      <c r="G4" s="5"/>
      <c r="H4" s="5"/>
      <c r="I4" s="5"/>
    </row>
    <row r="5" spans="2:9" x14ac:dyDescent="0.25">
      <c r="F5" s="5" t="s">
        <v>4</v>
      </c>
      <c r="G5" s="5"/>
      <c r="H5" s="5"/>
      <c r="I5" s="5"/>
    </row>
    <row r="6" spans="2:9" x14ac:dyDescent="0.25">
      <c r="F6" s="5" t="s">
        <v>5</v>
      </c>
      <c r="G6" s="5"/>
      <c r="H6" s="5"/>
      <c r="I6" s="5"/>
    </row>
    <row r="7" spans="2:9" x14ac:dyDescent="0.25">
      <c r="F7" s="5" t="s">
        <v>6</v>
      </c>
      <c r="G7" s="5"/>
      <c r="H7" s="5"/>
      <c r="I7" s="5"/>
    </row>
    <row r="8" spans="2:9" x14ac:dyDescent="0.25">
      <c r="F8" s="5" t="s">
        <v>7</v>
      </c>
      <c r="G8" s="5"/>
      <c r="H8" s="5"/>
      <c r="I8" s="5"/>
    </row>
    <row r="9" spans="2:9" x14ac:dyDescent="0.25">
      <c r="C9" s="3"/>
      <c r="F9" s="3"/>
    </row>
    <row r="10" spans="2:9" x14ac:dyDescent="0.25">
      <c r="B10" s="7" t="s">
        <v>8</v>
      </c>
      <c r="C10" s="7"/>
      <c r="D10" s="7"/>
      <c r="E10" s="7"/>
      <c r="F10" s="7"/>
      <c r="G10" s="7"/>
      <c r="H10" s="7"/>
      <c r="I10" s="7"/>
    </row>
    <row r="11" spans="2:9" x14ac:dyDescent="0.25">
      <c r="B11" s="7"/>
      <c r="C11" s="7"/>
      <c r="D11" s="7"/>
      <c r="E11" s="7"/>
      <c r="F11" s="7"/>
      <c r="G11" s="7"/>
      <c r="H11" s="7"/>
      <c r="I11" s="7"/>
    </row>
    <row r="12" spans="2:9" ht="45.75" customHeight="1" x14ac:dyDescent="0.25">
      <c r="B12" s="7"/>
      <c r="C12" s="7"/>
      <c r="D12" s="7"/>
      <c r="E12" s="7"/>
      <c r="F12" s="7"/>
      <c r="G12" s="7"/>
      <c r="H12" s="7"/>
      <c r="I12" s="7"/>
    </row>
    <row r="13" spans="2:9" ht="16.5" thickBot="1" x14ac:dyDescent="0.3">
      <c r="B13" s="8"/>
      <c r="C13" s="8"/>
      <c r="D13" s="8"/>
      <c r="E13" s="8"/>
      <c r="F13" s="8"/>
      <c r="G13" s="9"/>
      <c r="H13" s="10" t="s">
        <v>9</v>
      </c>
      <c r="I13" s="10"/>
    </row>
    <row r="14" spans="2:9" ht="16.5" thickBot="1" x14ac:dyDescent="0.3">
      <c r="B14" s="11" t="s">
        <v>10</v>
      </c>
      <c r="C14" s="12" t="s">
        <v>11</v>
      </c>
      <c r="D14" s="12" t="s">
        <v>12</v>
      </c>
      <c r="E14" s="12" t="s">
        <v>13</v>
      </c>
      <c r="F14" s="13" t="s">
        <v>14</v>
      </c>
      <c r="G14" s="14" t="s">
        <v>15</v>
      </c>
      <c r="H14" s="14" t="s">
        <v>16</v>
      </c>
      <c r="I14" s="15" t="s">
        <v>17</v>
      </c>
    </row>
    <row r="15" spans="2:9" ht="16.5" thickBot="1" x14ac:dyDescent="0.3">
      <c r="B15" s="11"/>
      <c r="C15" s="12"/>
      <c r="D15" s="12"/>
      <c r="E15" s="12"/>
      <c r="F15" s="13"/>
      <c r="G15" s="16"/>
      <c r="H15" s="16"/>
      <c r="I15" s="15"/>
    </row>
    <row r="16" spans="2:9" ht="14.45" customHeight="1" thickBot="1" x14ac:dyDescent="0.3">
      <c r="B16" s="17">
        <v>1</v>
      </c>
      <c r="C16" s="18">
        <v>2</v>
      </c>
      <c r="D16" s="18">
        <v>3</v>
      </c>
      <c r="E16" s="18">
        <v>4</v>
      </c>
      <c r="F16" s="19">
        <v>5</v>
      </c>
      <c r="G16" s="18">
        <v>6</v>
      </c>
      <c r="H16" s="18">
        <v>7</v>
      </c>
      <c r="I16" s="20">
        <v>8</v>
      </c>
    </row>
    <row r="17" spans="2:9" ht="63.75" thickBot="1" x14ac:dyDescent="0.3">
      <c r="B17" s="21" t="s">
        <v>18</v>
      </c>
      <c r="C17" s="22" t="s">
        <v>19</v>
      </c>
      <c r="D17" s="23"/>
      <c r="E17" s="23"/>
      <c r="F17" s="24"/>
      <c r="G17" s="25">
        <f>G18+G24+G31+G39+G51+G48+G45</f>
        <v>7370.9</v>
      </c>
      <c r="H17" s="25">
        <f>H18+H24+H31+H39+H51+H48+H45</f>
        <v>7287.9</v>
      </c>
      <c r="I17" s="25">
        <f>I18+I24+I31+I39+I51+I48+I45</f>
        <v>6258.9</v>
      </c>
    </row>
    <row r="18" spans="2:9" ht="78.75" x14ac:dyDescent="0.25">
      <c r="B18" s="26" t="s">
        <v>20</v>
      </c>
      <c r="C18" s="27" t="s">
        <v>21</v>
      </c>
      <c r="D18" s="28"/>
      <c r="E18" s="29"/>
      <c r="F18" s="30"/>
      <c r="G18" s="31">
        <f t="shared" ref="G18:I18" si="0">G22+G19</f>
        <v>210</v>
      </c>
      <c r="H18" s="31">
        <f t="shared" si="0"/>
        <v>110</v>
      </c>
      <c r="I18" s="31">
        <f t="shared" si="0"/>
        <v>0</v>
      </c>
    </row>
    <row r="19" spans="2:9" ht="63" x14ac:dyDescent="0.25">
      <c r="B19" s="32" t="s">
        <v>22</v>
      </c>
      <c r="C19" s="33" t="s">
        <v>23</v>
      </c>
      <c r="D19" s="34"/>
      <c r="E19" s="35"/>
      <c r="F19" s="36"/>
      <c r="G19" s="37">
        <f t="shared" ref="G19:I19" si="1">G21+G20</f>
        <v>110</v>
      </c>
      <c r="H19" s="37">
        <f t="shared" si="1"/>
        <v>10</v>
      </c>
      <c r="I19" s="37">
        <f t="shared" si="1"/>
        <v>0</v>
      </c>
    </row>
    <row r="20" spans="2:9" ht="94.5" x14ac:dyDescent="0.25">
      <c r="B20" s="38" t="s">
        <v>24</v>
      </c>
      <c r="C20" s="39" t="s">
        <v>25</v>
      </c>
      <c r="D20" s="40" t="s">
        <v>19</v>
      </c>
      <c r="E20" s="41" t="s">
        <v>26</v>
      </c>
      <c r="F20" s="41" t="s">
        <v>27</v>
      </c>
      <c r="G20" s="42">
        <v>100</v>
      </c>
      <c r="H20" s="43"/>
      <c r="I20" s="43"/>
    </row>
    <row r="21" spans="2:9" ht="94.5" x14ac:dyDescent="0.25">
      <c r="B21" s="38" t="s">
        <v>24</v>
      </c>
      <c r="C21" s="39" t="s">
        <v>25</v>
      </c>
      <c r="D21" s="40" t="s">
        <v>28</v>
      </c>
      <c r="E21" s="41" t="s">
        <v>28</v>
      </c>
      <c r="F21" s="41" t="s">
        <v>27</v>
      </c>
      <c r="G21" s="44">
        <v>10</v>
      </c>
      <c r="H21" s="45">
        <v>10</v>
      </c>
      <c r="I21" s="45"/>
    </row>
    <row r="22" spans="2:9" ht="47.25" x14ac:dyDescent="0.25">
      <c r="B22" s="46" t="s">
        <v>29</v>
      </c>
      <c r="C22" s="33" t="s">
        <v>30</v>
      </c>
      <c r="D22" s="34"/>
      <c r="E22" s="35"/>
      <c r="F22" s="36"/>
      <c r="G22" s="37">
        <f t="shared" ref="G22:I22" si="2">G23</f>
        <v>100</v>
      </c>
      <c r="H22" s="37">
        <f t="shared" si="2"/>
        <v>100</v>
      </c>
      <c r="I22" s="37">
        <f t="shared" si="2"/>
        <v>0</v>
      </c>
    </row>
    <row r="23" spans="2:9" ht="63" x14ac:dyDescent="0.25">
      <c r="B23" s="47" t="s">
        <v>31</v>
      </c>
      <c r="C23" s="39" t="s">
        <v>32</v>
      </c>
      <c r="D23" s="40" t="s">
        <v>28</v>
      </c>
      <c r="E23" s="41" t="s">
        <v>33</v>
      </c>
      <c r="F23" s="41" t="s">
        <v>27</v>
      </c>
      <c r="G23" s="44">
        <v>100</v>
      </c>
      <c r="H23" s="45">
        <v>100</v>
      </c>
      <c r="I23" s="45"/>
    </row>
    <row r="24" spans="2:9" s="233" customFormat="1" ht="47.25" x14ac:dyDescent="0.25">
      <c r="B24" s="26" t="s">
        <v>34</v>
      </c>
      <c r="C24" s="48" t="s">
        <v>35</v>
      </c>
      <c r="D24" s="49"/>
      <c r="E24" s="50"/>
      <c r="F24" s="51"/>
      <c r="G24" s="52">
        <f t="shared" ref="G24:I24" si="3">G25+G27+G29</f>
        <v>65</v>
      </c>
      <c r="H24" s="52">
        <f t="shared" si="3"/>
        <v>65</v>
      </c>
      <c r="I24" s="52">
        <f t="shared" si="3"/>
        <v>0</v>
      </c>
    </row>
    <row r="25" spans="2:9" s="233" customFormat="1" ht="47.25" x14ac:dyDescent="0.25">
      <c r="B25" s="53" t="s">
        <v>36</v>
      </c>
      <c r="C25" s="54" t="s">
        <v>37</v>
      </c>
      <c r="D25" s="55"/>
      <c r="E25" s="56"/>
      <c r="F25" s="51"/>
      <c r="G25" s="57">
        <f t="shared" ref="G25:I25" si="4">G26</f>
        <v>20</v>
      </c>
      <c r="H25" s="57">
        <f t="shared" si="4"/>
        <v>20</v>
      </c>
      <c r="I25" s="57">
        <f t="shared" si="4"/>
        <v>0</v>
      </c>
    </row>
    <row r="26" spans="2:9" ht="63" x14ac:dyDescent="0.25">
      <c r="B26" s="47" t="s">
        <v>38</v>
      </c>
      <c r="C26" s="58" t="s">
        <v>39</v>
      </c>
      <c r="D26" s="59" t="s">
        <v>40</v>
      </c>
      <c r="E26" s="60" t="s">
        <v>41</v>
      </c>
      <c r="F26" s="61">
        <v>200</v>
      </c>
      <c r="G26" s="44">
        <v>20</v>
      </c>
      <c r="H26" s="45">
        <v>20</v>
      </c>
      <c r="I26" s="45"/>
    </row>
    <row r="27" spans="2:9" ht="47.25" x14ac:dyDescent="0.25">
      <c r="B27" s="53" t="s">
        <v>42</v>
      </c>
      <c r="C27" s="54" t="s">
        <v>43</v>
      </c>
      <c r="D27" s="55"/>
      <c r="E27" s="56"/>
      <c r="F27" s="51"/>
      <c r="G27" s="57">
        <f t="shared" ref="G27:I27" si="5">G28</f>
        <v>5</v>
      </c>
      <c r="H27" s="57">
        <f t="shared" si="5"/>
        <v>5</v>
      </c>
      <c r="I27" s="57">
        <f t="shared" si="5"/>
        <v>0</v>
      </c>
    </row>
    <row r="28" spans="2:9" ht="47.25" x14ac:dyDescent="0.25">
      <c r="B28" s="47" t="s">
        <v>44</v>
      </c>
      <c r="C28" s="58" t="s">
        <v>45</v>
      </c>
      <c r="D28" s="59" t="s">
        <v>40</v>
      </c>
      <c r="E28" s="60" t="s">
        <v>41</v>
      </c>
      <c r="F28" s="61">
        <v>200</v>
      </c>
      <c r="G28" s="44">
        <v>5</v>
      </c>
      <c r="H28" s="45">
        <v>5</v>
      </c>
      <c r="I28" s="45"/>
    </row>
    <row r="29" spans="2:9" ht="47.25" x14ac:dyDescent="0.25">
      <c r="B29" s="53" t="s">
        <v>46</v>
      </c>
      <c r="C29" s="54" t="s">
        <v>47</v>
      </c>
      <c r="D29" s="55"/>
      <c r="E29" s="56"/>
      <c r="F29" s="51"/>
      <c r="G29" s="57">
        <f t="shared" ref="G29:I29" si="6">G30</f>
        <v>40</v>
      </c>
      <c r="H29" s="57">
        <f t="shared" si="6"/>
        <v>40</v>
      </c>
      <c r="I29" s="57">
        <f t="shared" si="6"/>
        <v>0</v>
      </c>
    </row>
    <row r="30" spans="2:9" ht="47.25" x14ac:dyDescent="0.25">
      <c r="B30" s="47" t="s">
        <v>44</v>
      </c>
      <c r="C30" s="58" t="s">
        <v>48</v>
      </c>
      <c r="D30" s="59" t="s">
        <v>40</v>
      </c>
      <c r="E30" s="60" t="s">
        <v>41</v>
      </c>
      <c r="F30" s="61">
        <v>200</v>
      </c>
      <c r="G30" s="44">
        <v>40</v>
      </c>
      <c r="H30" s="45">
        <v>40</v>
      </c>
      <c r="I30" s="45"/>
    </row>
    <row r="31" spans="2:9" ht="63" x14ac:dyDescent="0.25">
      <c r="B31" s="62" t="s">
        <v>49</v>
      </c>
      <c r="C31" s="63" t="s">
        <v>50</v>
      </c>
      <c r="D31" s="49"/>
      <c r="E31" s="50"/>
      <c r="F31" s="64"/>
      <c r="G31" s="31">
        <f t="shared" ref="G31:I31" si="7">G32+G37</f>
        <v>4527.5</v>
      </c>
      <c r="H31" s="31">
        <f t="shared" si="7"/>
        <v>4495.3</v>
      </c>
      <c r="I31" s="31">
        <f t="shared" si="7"/>
        <v>4101.3</v>
      </c>
    </row>
    <row r="32" spans="2:9" ht="31.5" x14ac:dyDescent="0.25">
      <c r="B32" s="65" t="s">
        <v>51</v>
      </c>
      <c r="C32" s="66" t="s">
        <v>52</v>
      </c>
      <c r="D32" s="55"/>
      <c r="E32" s="56"/>
      <c r="F32" s="67"/>
      <c r="G32" s="37">
        <f t="shared" ref="G32:I32" si="8">SUM(G33:G36)</f>
        <v>4521.5</v>
      </c>
      <c r="H32" s="37">
        <f t="shared" si="8"/>
        <v>4489.3</v>
      </c>
      <c r="I32" s="37">
        <f t="shared" si="8"/>
        <v>4101.3</v>
      </c>
    </row>
    <row r="33" spans="2:9" ht="126" x14ac:dyDescent="0.25">
      <c r="B33" s="68" t="s">
        <v>53</v>
      </c>
      <c r="C33" s="69" t="s">
        <v>54</v>
      </c>
      <c r="D33" s="59" t="s">
        <v>40</v>
      </c>
      <c r="E33" s="60" t="s">
        <v>55</v>
      </c>
      <c r="F33" s="60" t="s">
        <v>56</v>
      </c>
      <c r="G33" s="44">
        <v>3929.6</v>
      </c>
      <c r="H33" s="45">
        <v>4101.3</v>
      </c>
      <c r="I33" s="45">
        <v>4101.3</v>
      </c>
    </row>
    <row r="34" spans="2:9" ht="78.75" x14ac:dyDescent="0.25">
      <c r="B34" s="70" t="s">
        <v>57</v>
      </c>
      <c r="C34" s="69" t="s">
        <v>54</v>
      </c>
      <c r="D34" s="59" t="s">
        <v>40</v>
      </c>
      <c r="E34" s="60" t="s">
        <v>55</v>
      </c>
      <c r="F34" s="71">
        <v>200</v>
      </c>
      <c r="G34" s="44">
        <v>454</v>
      </c>
      <c r="H34" s="45">
        <v>250.1</v>
      </c>
      <c r="I34" s="45"/>
    </row>
    <row r="35" spans="2:9" ht="78.75" x14ac:dyDescent="0.25">
      <c r="B35" s="72" t="s">
        <v>58</v>
      </c>
      <c r="C35" s="69" t="s">
        <v>59</v>
      </c>
      <c r="D35" s="59" t="s">
        <v>40</v>
      </c>
      <c r="E35" s="60" t="s">
        <v>55</v>
      </c>
      <c r="F35" s="71">
        <v>200</v>
      </c>
      <c r="G35" s="44">
        <v>98.4</v>
      </c>
      <c r="H35" s="45">
        <v>98.4</v>
      </c>
      <c r="I35" s="45"/>
    </row>
    <row r="36" spans="2:9" ht="94.5" x14ac:dyDescent="0.25">
      <c r="B36" s="72" t="s">
        <v>60</v>
      </c>
      <c r="C36" s="69" t="s">
        <v>61</v>
      </c>
      <c r="D36" s="59" t="s">
        <v>40</v>
      </c>
      <c r="E36" s="60" t="s">
        <v>55</v>
      </c>
      <c r="F36" s="71">
        <v>200</v>
      </c>
      <c r="G36" s="44">
        <v>39.5</v>
      </c>
      <c r="H36" s="45">
        <v>39.5</v>
      </c>
      <c r="I36" s="45"/>
    </row>
    <row r="37" spans="2:9" ht="63" x14ac:dyDescent="0.25">
      <c r="B37" s="73" t="s">
        <v>62</v>
      </c>
      <c r="C37" s="66" t="s">
        <v>63</v>
      </c>
      <c r="D37" s="55"/>
      <c r="E37" s="56"/>
      <c r="F37" s="74"/>
      <c r="G37" s="37">
        <f>G38</f>
        <v>6</v>
      </c>
      <c r="H37" s="37">
        <f t="shared" ref="H37:I37" si="9">H38</f>
        <v>6</v>
      </c>
      <c r="I37" s="37">
        <f t="shared" si="9"/>
        <v>0</v>
      </c>
    </row>
    <row r="38" spans="2:9" ht="47.25" x14ac:dyDescent="0.25">
      <c r="B38" s="72" t="s">
        <v>44</v>
      </c>
      <c r="C38" s="69" t="s">
        <v>64</v>
      </c>
      <c r="D38" s="59" t="s">
        <v>40</v>
      </c>
      <c r="E38" s="60" t="s">
        <v>55</v>
      </c>
      <c r="F38" s="60" t="s">
        <v>27</v>
      </c>
      <c r="G38" s="44">
        <v>6</v>
      </c>
      <c r="H38" s="45">
        <v>6</v>
      </c>
      <c r="I38" s="45"/>
    </row>
    <row r="39" spans="2:9" ht="47.25" x14ac:dyDescent="0.25">
      <c r="B39" s="75" t="s">
        <v>65</v>
      </c>
      <c r="C39" s="76" t="s">
        <v>66</v>
      </c>
      <c r="D39" s="77"/>
      <c r="E39" s="78"/>
      <c r="F39" s="79"/>
      <c r="G39" s="31">
        <f t="shared" ref="G39:I39" si="10">G40+G43</f>
        <v>643</v>
      </c>
      <c r="H39" s="31">
        <f t="shared" si="10"/>
        <v>636</v>
      </c>
      <c r="I39" s="31">
        <f t="shared" si="10"/>
        <v>638</v>
      </c>
    </row>
    <row r="40" spans="2:9" ht="63" x14ac:dyDescent="0.25">
      <c r="B40" s="32" t="s">
        <v>67</v>
      </c>
      <c r="C40" s="80" t="s">
        <v>68</v>
      </c>
      <c r="D40" s="81"/>
      <c r="E40" s="82"/>
      <c r="F40" s="83"/>
      <c r="G40" s="84">
        <f t="shared" ref="G40:I40" si="11">G42+G41</f>
        <v>593</v>
      </c>
      <c r="H40" s="84">
        <f t="shared" si="11"/>
        <v>616</v>
      </c>
      <c r="I40" s="84">
        <f t="shared" si="11"/>
        <v>638</v>
      </c>
    </row>
    <row r="41" spans="2:9" ht="141.75" x14ac:dyDescent="0.25">
      <c r="B41" s="38" t="s">
        <v>69</v>
      </c>
      <c r="C41" s="85" t="s">
        <v>70</v>
      </c>
      <c r="D41" s="86" t="s">
        <v>19</v>
      </c>
      <c r="E41" s="87" t="s">
        <v>26</v>
      </c>
      <c r="F41" s="87" t="s">
        <v>56</v>
      </c>
      <c r="G41" s="42">
        <v>524</v>
      </c>
      <c r="H41" s="88">
        <v>547</v>
      </c>
      <c r="I41" s="88">
        <v>569</v>
      </c>
    </row>
    <row r="42" spans="2:9" ht="94.5" x14ac:dyDescent="0.25">
      <c r="B42" s="38" t="s">
        <v>71</v>
      </c>
      <c r="C42" s="85" t="s">
        <v>70</v>
      </c>
      <c r="D42" s="86" t="s">
        <v>19</v>
      </c>
      <c r="E42" s="87" t="s">
        <v>26</v>
      </c>
      <c r="F42" s="87" t="s">
        <v>27</v>
      </c>
      <c r="G42" s="42">
        <v>69</v>
      </c>
      <c r="H42" s="88">
        <v>69</v>
      </c>
      <c r="I42" s="88">
        <v>69</v>
      </c>
    </row>
    <row r="43" spans="2:9" ht="47.25" x14ac:dyDescent="0.25">
      <c r="B43" s="32" t="s">
        <v>72</v>
      </c>
      <c r="C43" s="80" t="s">
        <v>73</v>
      </c>
      <c r="D43" s="81"/>
      <c r="E43" s="82"/>
      <c r="F43" s="83"/>
      <c r="G43" s="84">
        <f t="shared" ref="G43:I43" si="12">G44</f>
        <v>50</v>
      </c>
      <c r="H43" s="84">
        <f t="shared" si="12"/>
        <v>20</v>
      </c>
      <c r="I43" s="84">
        <f t="shared" si="12"/>
        <v>0</v>
      </c>
    </row>
    <row r="44" spans="2:9" ht="47.25" x14ac:dyDescent="0.25">
      <c r="B44" s="38" t="s">
        <v>44</v>
      </c>
      <c r="C44" s="85" t="s">
        <v>74</v>
      </c>
      <c r="D44" s="86" t="s">
        <v>28</v>
      </c>
      <c r="E44" s="87" t="s">
        <v>33</v>
      </c>
      <c r="F44" s="87" t="s">
        <v>27</v>
      </c>
      <c r="G44" s="44">
        <v>50</v>
      </c>
      <c r="H44" s="45">
        <v>20</v>
      </c>
      <c r="I44" s="45"/>
    </row>
    <row r="45" spans="2:9" ht="31.5" x14ac:dyDescent="0.25">
      <c r="B45" s="26" t="s">
        <v>75</v>
      </c>
      <c r="C45" s="48" t="s">
        <v>76</v>
      </c>
      <c r="D45" s="49"/>
      <c r="E45" s="50"/>
      <c r="F45" s="51"/>
      <c r="G45" s="52">
        <f t="shared" ref="G45:I46" si="13">G46</f>
        <v>10</v>
      </c>
      <c r="H45" s="52">
        <f t="shared" si="13"/>
        <v>6</v>
      </c>
      <c r="I45" s="52">
        <f t="shared" si="13"/>
        <v>0</v>
      </c>
    </row>
    <row r="46" spans="2:9" ht="63" x14ac:dyDescent="0.25">
      <c r="B46" s="53" t="s">
        <v>77</v>
      </c>
      <c r="C46" s="54" t="s">
        <v>78</v>
      </c>
      <c r="D46" s="55"/>
      <c r="E46" s="56"/>
      <c r="F46" s="51"/>
      <c r="G46" s="57">
        <f t="shared" si="13"/>
        <v>10</v>
      </c>
      <c r="H46" s="57">
        <f t="shared" si="13"/>
        <v>6</v>
      </c>
      <c r="I46" s="57">
        <f t="shared" si="13"/>
        <v>0</v>
      </c>
    </row>
    <row r="47" spans="2:9" ht="47.25" x14ac:dyDescent="0.25">
      <c r="B47" s="47" t="s">
        <v>44</v>
      </c>
      <c r="C47" s="89" t="s">
        <v>79</v>
      </c>
      <c r="D47" s="59" t="s">
        <v>40</v>
      </c>
      <c r="E47" s="60" t="s">
        <v>41</v>
      </c>
      <c r="F47" s="61">
        <v>200</v>
      </c>
      <c r="G47" s="44">
        <v>10</v>
      </c>
      <c r="H47" s="45">
        <v>6</v>
      </c>
      <c r="I47" s="45"/>
    </row>
    <row r="48" spans="2:9" ht="47.25" x14ac:dyDescent="0.25">
      <c r="B48" s="90" t="s">
        <v>80</v>
      </c>
      <c r="C48" s="48" t="s">
        <v>81</v>
      </c>
      <c r="D48" s="49"/>
      <c r="E48" s="50"/>
      <c r="F48" s="51"/>
      <c r="G48" s="52">
        <f t="shared" ref="G48:I49" si="14">G49</f>
        <v>480</v>
      </c>
      <c r="H48" s="52">
        <f t="shared" si="14"/>
        <v>480</v>
      </c>
      <c r="I48" s="52">
        <f t="shared" si="14"/>
        <v>0</v>
      </c>
    </row>
    <row r="49" spans="2:9" ht="47.25" x14ac:dyDescent="0.25">
      <c r="B49" s="91" t="s">
        <v>82</v>
      </c>
      <c r="C49" s="54" t="s">
        <v>83</v>
      </c>
      <c r="D49" s="55"/>
      <c r="E49" s="56"/>
      <c r="F49" s="51"/>
      <c r="G49" s="57">
        <f>G50</f>
        <v>480</v>
      </c>
      <c r="H49" s="57">
        <f t="shared" si="14"/>
        <v>480</v>
      </c>
      <c r="I49" s="57">
        <f t="shared" si="14"/>
        <v>0</v>
      </c>
    </row>
    <row r="50" spans="2:9" ht="63" x14ac:dyDescent="0.25">
      <c r="B50" s="47" t="s">
        <v>84</v>
      </c>
      <c r="C50" s="89" t="s">
        <v>85</v>
      </c>
      <c r="D50" s="59" t="s">
        <v>40</v>
      </c>
      <c r="E50" s="60" t="s">
        <v>41</v>
      </c>
      <c r="F50" s="61">
        <v>200</v>
      </c>
      <c r="G50" s="44">
        <v>480</v>
      </c>
      <c r="H50" s="45">
        <v>480</v>
      </c>
      <c r="I50" s="45"/>
    </row>
    <row r="51" spans="2:9" ht="31.5" x14ac:dyDescent="0.25">
      <c r="B51" s="75" t="s">
        <v>86</v>
      </c>
      <c r="C51" s="76" t="s">
        <v>87</v>
      </c>
      <c r="D51" s="77"/>
      <c r="E51" s="78"/>
      <c r="F51" s="79"/>
      <c r="G51" s="31">
        <f t="shared" ref="G51:I51" si="15">G55+G52</f>
        <v>1435.4</v>
      </c>
      <c r="H51" s="31">
        <f t="shared" si="15"/>
        <v>1495.6</v>
      </c>
      <c r="I51" s="31">
        <f t="shared" si="15"/>
        <v>1519.6</v>
      </c>
    </row>
    <row r="52" spans="2:9" ht="47.25" x14ac:dyDescent="0.25">
      <c r="B52" s="92" t="s">
        <v>82</v>
      </c>
      <c r="C52" s="80" t="s">
        <v>88</v>
      </c>
      <c r="D52" s="82"/>
      <c r="E52" s="82"/>
      <c r="F52" s="81"/>
      <c r="G52" s="84">
        <f t="shared" ref="G52:I52" si="16">G53+G54</f>
        <v>606</v>
      </c>
      <c r="H52" s="84">
        <f t="shared" si="16"/>
        <v>630</v>
      </c>
      <c r="I52" s="84">
        <f t="shared" si="16"/>
        <v>654</v>
      </c>
    </row>
    <row r="53" spans="2:9" ht="126" x14ac:dyDescent="0.25">
      <c r="B53" s="93" t="s">
        <v>89</v>
      </c>
      <c r="C53" s="85" t="s">
        <v>90</v>
      </c>
      <c r="D53" s="86" t="s">
        <v>91</v>
      </c>
      <c r="E53" s="87" t="s">
        <v>92</v>
      </c>
      <c r="F53" s="87" t="s">
        <v>56</v>
      </c>
      <c r="G53" s="42">
        <v>556</v>
      </c>
      <c r="H53" s="88">
        <v>580</v>
      </c>
      <c r="I53" s="88">
        <v>604</v>
      </c>
    </row>
    <row r="54" spans="2:9" ht="78.75" x14ac:dyDescent="0.25">
      <c r="B54" s="93" t="s">
        <v>93</v>
      </c>
      <c r="C54" s="85" t="s">
        <v>90</v>
      </c>
      <c r="D54" s="86" t="s">
        <v>91</v>
      </c>
      <c r="E54" s="87" t="s">
        <v>92</v>
      </c>
      <c r="F54" s="87" t="s">
        <v>27</v>
      </c>
      <c r="G54" s="42">
        <v>50</v>
      </c>
      <c r="H54" s="88">
        <v>50</v>
      </c>
      <c r="I54" s="88">
        <v>50</v>
      </c>
    </row>
    <row r="55" spans="2:9" ht="31.5" x14ac:dyDescent="0.25">
      <c r="B55" s="32" t="s">
        <v>94</v>
      </c>
      <c r="C55" s="80" t="s">
        <v>95</v>
      </c>
      <c r="D55" s="81"/>
      <c r="E55" s="82"/>
      <c r="F55" s="83"/>
      <c r="G55" s="84">
        <f t="shared" ref="G55:I55" si="17">G56</f>
        <v>829.4</v>
      </c>
      <c r="H55" s="84">
        <f t="shared" si="17"/>
        <v>865.6</v>
      </c>
      <c r="I55" s="84">
        <f t="shared" si="17"/>
        <v>865.6</v>
      </c>
    </row>
    <row r="56" spans="2:9" ht="111" thickBot="1" x14ac:dyDescent="0.3">
      <c r="B56" s="38" t="s">
        <v>96</v>
      </c>
      <c r="C56" s="85" t="s">
        <v>97</v>
      </c>
      <c r="D56" s="86" t="s">
        <v>19</v>
      </c>
      <c r="E56" s="87" t="s">
        <v>26</v>
      </c>
      <c r="F56" s="87" t="s">
        <v>56</v>
      </c>
      <c r="G56" s="44">
        <v>829.4</v>
      </c>
      <c r="H56" s="45">
        <v>865.6</v>
      </c>
      <c r="I56" s="45">
        <v>865.6</v>
      </c>
    </row>
    <row r="57" spans="2:9" ht="48" thickBot="1" x14ac:dyDescent="0.3">
      <c r="B57" s="94" t="s">
        <v>98</v>
      </c>
      <c r="C57" s="22" t="s">
        <v>99</v>
      </c>
      <c r="D57" s="95"/>
      <c r="E57" s="95"/>
      <c r="F57" s="96"/>
      <c r="G57" s="25">
        <f>G58+G69+G83+G90+G94+G102</f>
        <v>814109.9</v>
      </c>
      <c r="H57" s="25">
        <f>H58+H69+H83+H90+H94+H102</f>
        <v>815752.8</v>
      </c>
      <c r="I57" s="25">
        <f>I58+I69+I83+I90+I94+I102</f>
        <v>690298.89999999991</v>
      </c>
    </row>
    <row r="58" spans="2:9" ht="31.5" x14ac:dyDescent="0.25">
      <c r="B58" s="26" t="s">
        <v>100</v>
      </c>
      <c r="C58" s="97" t="s">
        <v>101</v>
      </c>
      <c r="D58" s="49"/>
      <c r="E58" s="50"/>
      <c r="F58" s="51"/>
      <c r="G58" s="52">
        <f>G59+G64+G67+G62</f>
        <v>159640.20000000001</v>
      </c>
      <c r="H58" s="52">
        <f t="shared" ref="H58:I58" si="18">H59+H64+H67+H62</f>
        <v>163835</v>
      </c>
      <c r="I58" s="52">
        <f t="shared" si="18"/>
        <v>148916</v>
      </c>
    </row>
    <row r="59" spans="2:9" ht="47.25" x14ac:dyDescent="0.25">
      <c r="B59" s="53" t="s">
        <v>102</v>
      </c>
      <c r="C59" s="98" t="s">
        <v>103</v>
      </c>
      <c r="D59" s="55"/>
      <c r="E59" s="56"/>
      <c r="F59" s="99"/>
      <c r="G59" s="57">
        <f>SUM(G60:G61)</f>
        <v>147233.80000000002</v>
      </c>
      <c r="H59" s="57">
        <f>SUM(H60:H61)</f>
        <v>151316.70000000001</v>
      </c>
      <c r="I59" s="57">
        <f>SUM(I60:I61)</f>
        <v>139343</v>
      </c>
    </row>
    <row r="60" spans="2:9" ht="78.75" x14ac:dyDescent="0.25">
      <c r="B60" s="100" t="s">
        <v>104</v>
      </c>
      <c r="C60" s="101" t="s">
        <v>105</v>
      </c>
      <c r="D60" s="102" t="s">
        <v>28</v>
      </c>
      <c r="E60" s="103" t="s">
        <v>19</v>
      </c>
      <c r="F60" s="104">
        <v>600</v>
      </c>
      <c r="G60" s="105">
        <v>18651.2</v>
      </c>
      <c r="H60" s="106">
        <v>17333.099999999999</v>
      </c>
      <c r="I60" s="106"/>
    </row>
    <row r="61" spans="2:9" ht="126" x14ac:dyDescent="0.25">
      <c r="B61" s="47" t="s">
        <v>106</v>
      </c>
      <c r="C61" s="107" t="s">
        <v>107</v>
      </c>
      <c r="D61" s="59" t="s">
        <v>28</v>
      </c>
      <c r="E61" s="60" t="s">
        <v>19</v>
      </c>
      <c r="F61" s="61">
        <v>600</v>
      </c>
      <c r="G61" s="105">
        <v>128582.6</v>
      </c>
      <c r="H61" s="106">
        <v>133983.6</v>
      </c>
      <c r="I61" s="106">
        <v>139343</v>
      </c>
    </row>
    <row r="62" spans="2:9" ht="47.25" x14ac:dyDescent="0.25">
      <c r="B62" s="53" t="s">
        <v>108</v>
      </c>
      <c r="C62" s="54" t="s">
        <v>109</v>
      </c>
      <c r="D62" s="108"/>
      <c r="E62" s="109"/>
      <c r="F62" s="110"/>
      <c r="G62" s="37">
        <f t="shared" ref="G62:I62" si="19">G63</f>
        <v>4513</v>
      </c>
      <c r="H62" s="111">
        <f t="shared" si="19"/>
        <v>4513</v>
      </c>
      <c r="I62" s="111">
        <f t="shared" si="19"/>
        <v>4513</v>
      </c>
    </row>
    <row r="63" spans="2:9" ht="94.5" x14ac:dyDescent="0.25">
      <c r="B63" s="100" t="s">
        <v>110</v>
      </c>
      <c r="C63" s="58" t="s">
        <v>111</v>
      </c>
      <c r="D63" s="112" t="s">
        <v>55</v>
      </c>
      <c r="E63" s="113" t="s">
        <v>112</v>
      </c>
      <c r="F63" s="114">
        <v>300</v>
      </c>
      <c r="G63" s="105">
        <v>4513</v>
      </c>
      <c r="H63" s="106">
        <v>4513</v>
      </c>
      <c r="I63" s="106">
        <v>4513</v>
      </c>
    </row>
    <row r="64" spans="2:9" ht="31.5" x14ac:dyDescent="0.25">
      <c r="B64" s="115" t="s">
        <v>113</v>
      </c>
      <c r="C64" s="33" t="s">
        <v>114</v>
      </c>
      <c r="D64" s="109"/>
      <c r="E64" s="109"/>
      <c r="F64" s="116"/>
      <c r="G64" s="37">
        <f>G66+G65</f>
        <v>4946</v>
      </c>
      <c r="H64" s="37">
        <f t="shared" ref="H64:I64" si="20">H66+H65</f>
        <v>4940</v>
      </c>
      <c r="I64" s="37">
        <f t="shared" si="20"/>
        <v>5060</v>
      </c>
    </row>
    <row r="65" spans="2:9" ht="189" x14ac:dyDescent="0.25">
      <c r="B65" s="100" t="s">
        <v>115</v>
      </c>
      <c r="C65" s="39" t="s">
        <v>116</v>
      </c>
      <c r="D65" s="113" t="s">
        <v>55</v>
      </c>
      <c r="E65" s="113" t="s">
        <v>40</v>
      </c>
      <c r="F65" s="117">
        <v>100</v>
      </c>
      <c r="G65" s="105">
        <v>3926</v>
      </c>
      <c r="H65" s="106">
        <v>4020</v>
      </c>
      <c r="I65" s="106">
        <v>4120</v>
      </c>
    </row>
    <row r="66" spans="2:9" ht="126" x14ac:dyDescent="0.25">
      <c r="B66" s="100" t="s">
        <v>117</v>
      </c>
      <c r="C66" s="39" t="s">
        <v>116</v>
      </c>
      <c r="D66" s="113" t="s">
        <v>55</v>
      </c>
      <c r="E66" s="113" t="s">
        <v>40</v>
      </c>
      <c r="F66" s="117">
        <v>300</v>
      </c>
      <c r="G66" s="105">
        <v>1020</v>
      </c>
      <c r="H66" s="106">
        <v>920</v>
      </c>
      <c r="I66" s="106">
        <v>940</v>
      </c>
    </row>
    <row r="67" spans="2:9" ht="47.25" x14ac:dyDescent="0.25">
      <c r="B67" s="53" t="s">
        <v>118</v>
      </c>
      <c r="C67" s="118" t="s">
        <v>119</v>
      </c>
      <c r="D67" s="56"/>
      <c r="E67" s="56"/>
      <c r="F67" s="119"/>
      <c r="G67" s="37">
        <f t="shared" ref="G67:I67" si="21">G68</f>
        <v>2947.4</v>
      </c>
      <c r="H67" s="37">
        <f t="shared" si="21"/>
        <v>3065.3</v>
      </c>
      <c r="I67" s="37">
        <f t="shared" si="21"/>
        <v>0</v>
      </c>
    </row>
    <row r="68" spans="2:9" ht="78.75" x14ac:dyDescent="0.25">
      <c r="B68" s="47" t="s">
        <v>120</v>
      </c>
      <c r="C68" s="120" t="s">
        <v>121</v>
      </c>
      <c r="D68" s="60" t="s">
        <v>28</v>
      </c>
      <c r="E68" s="60" t="s">
        <v>19</v>
      </c>
      <c r="F68" s="121">
        <v>600</v>
      </c>
      <c r="G68" s="105">
        <v>2947.4</v>
      </c>
      <c r="H68" s="105">
        <v>3065.3</v>
      </c>
      <c r="I68" s="44"/>
    </row>
    <row r="69" spans="2:9" ht="31.5" x14ac:dyDescent="0.25">
      <c r="B69" s="26" t="s">
        <v>122</v>
      </c>
      <c r="C69" s="97" t="s">
        <v>123</v>
      </c>
      <c r="D69" s="49"/>
      <c r="E69" s="50"/>
      <c r="F69" s="51"/>
      <c r="G69" s="52">
        <f>G70+G76+G79</f>
        <v>599694.10000000009</v>
      </c>
      <c r="H69" s="52">
        <f t="shared" ref="H69:I69" si="22">H70+H76+H79</f>
        <v>595058.4</v>
      </c>
      <c r="I69" s="52">
        <f t="shared" si="22"/>
        <v>492299.3</v>
      </c>
    </row>
    <row r="70" spans="2:9" ht="31.5" x14ac:dyDescent="0.25">
      <c r="B70" s="53" t="s">
        <v>124</v>
      </c>
      <c r="C70" s="98" t="s">
        <v>125</v>
      </c>
      <c r="D70" s="55"/>
      <c r="E70" s="56"/>
      <c r="F70" s="99"/>
      <c r="G70" s="57">
        <f>SUM(G71:G75)</f>
        <v>570143.30000000005</v>
      </c>
      <c r="H70" s="57">
        <f>SUM(H71:H75)</f>
        <v>575770</v>
      </c>
      <c r="I70" s="57">
        <f>SUM(I71:I75)</f>
        <v>472139.7</v>
      </c>
    </row>
    <row r="71" spans="2:9" ht="78.75" x14ac:dyDescent="0.25">
      <c r="B71" s="47" t="s">
        <v>126</v>
      </c>
      <c r="C71" s="107" t="s">
        <v>127</v>
      </c>
      <c r="D71" s="59" t="s">
        <v>28</v>
      </c>
      <c r="E71" s="60" t="s">
        <v>99</v>
      </c>
      <c r="F71" s="113" t="s">
        <v>128</v>
      </c>
      <c r="G71" s="105">
        <v>126753.9</v>
      </c>
      <c r="H71" s="106">
        <v>116479.9</v>
      </c>
      <c r="I71" s="106"/>
    </row>
    <row r="72" spans="2:9" ht="110.25" x14ac:dyDescent="0.25">
      <c r="B72" s="47" t="s">
        <v>129</v>
      </c>
      <c r="C72" s="107" t="s">
        <v>130</v>
      </c>
      <c r="D72" s="59" t="s">
        <v>28</v>
      </c>
      <c r="E72" s="60" t="s">
        <v>99</v>
      </c>
      <c r="F72" s="113" t="s">
        <v>128</v>
      </c>
      <c r="G72" s="105">
        <v>17655.5</v>
      </c>
      <c r="H72" s="106">
        <v>17655.5</v>
      </c>
      <c r="I72" s="106">
        <v>17655.5</v>
      </c>
    </row>
    <row r="73" spans="2:9" ht="63" x14ac:dyDescent="0.25">
      <c r="B73" s="122" t="s">
        <v>131</v>
      </c>
      <c r="C73" s="123" t="s">
        <v>132</v>
      </c>
      <c r="D73" s="59" t="s">
        <v>28</v>
      </c>
      <c r="E73" s="60" t="s">
        <v>99</v>
      </c>
      <c r="F73" s="113" t="s">
        <v>128</v>
      </c>
      <c r="G73" s="105">
        <v>412090.5</v>
      </c>
      <c r="H73" s="106">
        <v>428646.8</v>
      </c>
      <c r="I73" s="106">
        <v>445247.3</v>
      </c>
    </row>
    <row r="74" spans="2:9" ht="110.25" x14ac:dyDescent="0.25">
      <c r="B74" s="122" t="s">
        <v>133</v>
      </c>
      <c r="C74" s="123" t="s">
        <v>134</v>
      </c>
      <c r="D74" s="59" t="s">
        <v>28</v>
      </c>
      <c r="E74" s="60" t="s">
        <v>99</v>
      </c>
      <c r="F74" s="113" t="s">
        <v>128</v>
      </c>
      <c r="G74" s="105">
        <v>2261</v>
      </c>
      <c r="H74" s="106">
        <v>2261</v>
      </c>
      <c r="I74" s="106">
        <v>2261</v>
      </c>
    </row>
    <row r="75" spans="2:9" ht="110.25" x14ac:dyDescent="0.25">
      <c r="B75" s="122" t="s">
        <v>135</v>
      </c>
      <c r="C75" s="123" t="s">
        <v>136</v>
      </c>
      <c r="D75" s="59" t="s">
        <v>28</v>
      </c>
      <c r="E75" s="60" t="s">
        <v>99</v>
      </c>
      <c r="F75" s="113" t="s">
        <v>128</v>
      </c>
      <c r="G75" s="124">
        <v>11382.4</v>
      </c>
      <c r="H75" s="43">
        <v>10726.8</v>
      </c>
      <c r="I75" s="106">
        <v>6975.9</v>
      </c>
    </row>
    <row r="76" spans="2:9" ht="47.25" x14ac:dyDescent="0.25">
      <c r="B76" s="53" t="s">
        <v>137</v>
      </c>
      <c r="C76" s="98" t="s">
        <v>138</v>
      </c>
      <c r="D76" s="55"/>
      <c r="E76" s="56"/>
      <c r="F76" s="99"/>
      <c r="G76" s="57">
        <f>SUM(G77:G78)</f>
        <v>11185</v>
      </c>
      <c r="H76" s="57">
        <f>SUM(H77:H78)</f>
        <v>0</v>
      </c>
      <c r="I76" s="57">
        <f>SUM(I77:I78)</f>
        <v>0</v>
      </c>
    </row>
    <row r="77" spans="2:9" ht="110.25" x14ac:dyDescent="0.25">
      <c r="B77" s="47" t="s">
        <v>139</v>
      </c>
      <c r="C77" s="107" t="s">
        <v>140</v>
      </c>
      <c r="D77" s="59" t="s">
        <v>28</v>
      </c>
      <c r="E77" s="60" t="s">
        <v>99</v>
      </c>
      <c r="F77" s="61">
        <v>600</v>
      </c>
      <c r="G77" s="124">
        <v>10625.7</v>
      </c>
      <c r="H77" s="45"/>
      <c r="I77" s="45"/>
    </row>
    <row r="78" spans="2:9" ht="126" x14ac:dyDescent="0.25">
      <c r="B78" s="47" t="s">
        <v>141</v>
      </c>
      <c r="C78" s="107" t="s">
        <v>142</v>
      </c>
      <c r="D78" s="59" t="s">
        <v>28</v>
      </c>
      <c r="E78" s="60" t="s">
        <v>99</v>
      </c>
      <c r="F78" s="61">
        <v>600</v>
      </c>
      <c r="G78" s="124">
        <v>559.29999999999995</v>
      </c>
      <c r="H78" s="45"/>
      <c r="I78" s="45"/>
    </row>
    <row r="79" spans="2:9" ht="31.5" x14ac:dyDescent="0.25">
      <c r="B79" s="115" t="s">
        <v>113</v>
      </c>
      <c r="C79" s="33" t="s">
        <v>143</v>
      </c>
      <c r="D79" s="109"/>
      <c r="E79" s="109"/>
      <c r="F79" s="116"/>
      <c r="G79" s="37">
        <f>G82+G81+G80</f>
        <v>18365.8</v>
      </c>
      <c r="H79" s="37">
        <f t="shared" ref="H79:I79" si="23">H82+H81+H80</f>
        <v>19288.400000000001</v>
      </c>
      <c r="I79" s="37">
        <f t="shared" si="23"/>
        <v>20159.599999999999</v>
      </c>
    </row>
    <row r="80" spans="2:9" ht="126" x14ac:dyDescent="0.25">
      <c r="B80" s="100" t="s">
        <v>144</v>
      </c>
      <c r="C80" s="39" t="s">
        <v>145</v>
      </c>
      <c r="D80" s="59" t="s">
        <v>55</v>
      </c>
      <c r="E80" s="60" t="s">
        <v>40</v>
      </c>
      <c r="F80" s="61">
        <v>200</v>
      </c>
      <c r="G80" s="125">
        <v>5</v>
      </c>
      <c r="H80" s="126">
        <v>5</v>
      </c>
      <c r="I80" s="126">
        <v>5</v>
      </c>
    </row>
    <row r="81" spans="2:9" ht="189" x14ac:dyDescent="0.25">
      <c r="B81" s="100" t="s">
        <v>115</v>
      </c>
      <c r="C81" s="39" t="s">
        <v>146</v>
      </c>
      <c r="D81" s="113" t="s">
        <v>55</v>
      </c>
      <c r="E81" s="113" t="s">
        <v>40</v>
      </c>
      <c r="F81" s="117">
        <v>100</v>
      </c>
      <c r="G81" s="105">
        <v>13260.8</v>
      </c>
      <c r="H81" s="106">
        <v>14183.4</v>
      </c>
      <c r="I81" s="106">
        <v>14904.6</v>
      </c>
    </row>
    <row r="82" spans="2:9" ht="126" x14ac:dyDescent="0.25">
      <c r="B82" s="100" t="s">
        <v>117</v>
      </c>
      <c r="C82" s="39" t="s">
        <v>146</v>
      </c>
      <c r="D82" s="113" t="s">
        <v>55</v>
      </c>
      <c r="E82" s="113" t="s">
        <v>40</v>
      </c>
      <c r="F82" s="117">
        <v>300</v>
      </c>
      <c r="G82" s="105">
        <v>5100</v>
      </c>
      <c r="H82" s="106">
        <v>5100</v>
      </c>
      <c r="I82" s="106">
        <v>5250</v>
      </c>
    </row>
    <row r="83" spans="2:9" ht="47.25" x14ac:dyDescent="0.25">
      <c r="B83" s="127" t="s">
        <v>147</v>
      </c>
      <c r="C83" s="27" t="s">
        <v>148</v>
      </c>
      <c r="D83" s="128"/>
      <c r="E83" s="128"/>
      <c r="F83" s="116"/>
      <c r="G83" s="31">
        <f t="shared" ref="G83:I83" si="24">G84+G87</f>
        <v>17402.100000000002</v>
      </c>
      <c r="H83" s="31">
        <f t="shared" si="24"/>
        <v>18077</v>
      </c>
      <c r="I83" s="31">
        <f t="shared" si="24"/>
        <v>17732.7</v>
      </c>
    </row>
    <row r="84" spans="2:9" ht="31.5" x14ac:dyDescent="0.25">
      <c r="B84" s="115" t="s">
        <v>113</v>
      </c>
      <c r="C84" s="33" t="s">
        <v>149</v>
      </c>
      <c r="D84" s="109"/>
      <c r="E84" s="109"/>
      <c r="F84" s="116"/>
      <c r="G84" s="37">
        <f>G86+G85</f>
        <v>650</v>
      </c>
      <c r="H84" s="37">
        <f t="shared" ref="H84:I84" si="25">H86+H85</f>
        <v>686</v>
      </c>
      <c r="I84" s="37">
        <f t="shared" si="25"/>
        <v>686</v>
      </c>
    </row>
    <row r="85" spans="2:9" ht="189" x14ac:dyDescent="0.25">
      <c r="B85" s="100" t="s">
        <v>115</v>
      </c>
      <c r="C85" s="39" t="s">
        <v>150</v>
      </c>
      <c r="D85" s="113" t="s">
        <v>55</v>
      </c>
      <c r="E85" s="113" t="s">
        <v>40</v>
      </c>
      <c r="F85" s="117">
        <v>100</v>
      </c>
      <c r="G85" s="105">
        <v>600</v>
      </c>
      <c r="H85" s="106">
        <v>630</v>
      </c>
      <c r="I85" s="106">
        <v>630</v>
      </c>
    </row>
    <row r="86" spans="2:9" ht="126" x14ac:dyDescent="0.25">
      <c r="B86" s="100" t="s">
        <v>117</v>
      </c>
      <c r="C86" s="39" t="s">
        <v>150</v>
      </c>
      <c r="D86" s="113" t="s">
        <v>55</v>
      </c>
      <c r="E86" s="113" t="s">
        <v>40</v>
      </c>
      <c r="F86" s="117">
        <v>300</v>
      </c>
      <c r="G86" s="105">
        <v>50</v>
      </c>
      <c r="H86" s="106">
        <v>56</v>
      </c>
      <c r="I86" s="106">
        <v>56</v>
      </c>
    </row>
    <row r="87" spans="2:9" ht="63" x14ac:dyDescent="0.25">
      <c r="B87" s="129" t="s">
        <v>151</v>
      </c>
      <c r="C87" s="33" t="s">
        <v>152</v>
      </c>
      <c r="D87" s="34"/>
      <c r="E87" s="56"/>
      <c r="F87" s="36"/>
      <c r="G87" s="37">
        <f t="shared" ref="G87:I87" si="26">G89+G88</f>
        <v>16752.100000000002</v>
      </c>
      <c r="H87" s="37">
        <f t="shared" si="26"/>
        <v>17391</v>
      </c>
      <c r="I87" s="37">
        <f t="shared" si="26"/>
        <v>17046.7</v>
      </c>
    </row>
    <row r="88" spans="2:9" ht="78.75" x14ac:dyDescent="0.25">
      <c r="B88" s="130" t="s">
        <v>153</v>
      </c>
      <c r="C88" s="39" t="s">
        <v>154</v>
      </c>
      <c r="D88" s="40" t="s">
        <v>28</v>
      </c>
      <c r="E88" s="60" t="s">
        <v>40</v>
      </c>
      <c r="F88" s="121">
        <v>600</v>
      </c>
      <c r="G88" s="105">
        <v>15973.2</v>
      </c>
      <c r="H88" s="106">
        <v>16612.099999999999</v>
      </c>
      <c r="I88" s="106">
        <v>16267.8</v>
      </c>
    </row>
    <row r="89" spans="2:9" ht="47.25" x14ac:dyDescent="0.25">
      <c r="B89" s="130" t="s">
        <v>155</v>
      </c>
      <c r="C89" s="39" t="s">
        <v>154</v>
      </c>
      <c r="D89" s="40" t="s">
        <v>28</v>
      </c>
      <c r="E89" s="60" t="s">
        <v>40</v>
      </c>
      <c r="F89" s="121">
        <v>800</v>
      </c>
      <c r="G89" s="105">
        <v>778.9</v>
      </c>
      <c r="H89" s="106">
        <v>778.9</v>
      </c>
      <c r="I89" s="106">
        <v>778.9</v>
      </c>
    </row>
    <row r="90" spans="2:9" ht="47.25" x14ac:dyDescent="0.25">
      <c r="B90" s="26" t="s">
        <v>156</v>
      </c>
      <c r="C90" s="131" t="s">
        <v>157</v>
      </c>
      <c r="D90" s="132"/>
      <c r="E90" s="128"/>
      <c r="F90" s="64"/>
      <c r="G90" s="31">
        <f t="shared" ref="G90:I90" si="27">G91</f>
        <v>5331.4</v>
      </c>
      <c r="H90" s="31">
        <f t="shared" si="27"/>
        <v>5519.3</v>
      </c>
      <c r="I90" s="31">
        <f t="shared" si="27"/>
        <v>1152.5999999999999</v>
      </c>
    </row>
    <row r="91" spans="2:9" ht="31.5" x14ac:dyDescent="0.25">
      <c r="B91" s="46" t="s">
        <v>158</v>
      </c>
      <c r="C91" s="33" t="s">
        <v>159</v>
      </c>
      <c r="D91" s="34"/>
      <c r="E91" s="35"/>
      <c r="F91" s="119"/>
      <c r="G91" s="37">
        <f>G92+G93</f>
        <v>5331.4</v>
      </c>
      <c r="H91" s="37">
        <f t="shared" ref="H91:I91" si="28">H92+H93</f>
        <v>5519.3</v>
      </c>
      <c r="I91" s="37">
        <f t="shared" si="28"/>
        <v>1152.5999999999999</v>
      </c>
    </row>
    <row r="92" spans="2:9" ht="63" x14ac:dyDescent="0.25">
      <c r="B92" s="47" t="s">
        <v>160</v>
      </c>
      <c r="C92" s="39" t="s">
        <v>161</v>
      </c>
      <c r="D92" s="40" t="s">
        <v>28</v>
      </c>
      <c r="E92" s="41" t="s">
        <v>33</v>
      </c>
      <c r="F92" s="133" t="s">
        <v>128</v>
      </c>
      <c r="G92" s="44">
        <v>4266</v>
      </c>
      <c r="H92" s="45">
        <v>4411</v>
      </c>
      <c r="I92" s="45"/>
    </row>
    <row r="93" spans="2:9" s="234" customFormat="1" ht="63" x14ac:dyDescent="0.25">
      <c r="B93" s="47" t="s">
        <v>160</v>
      </c>
      <c r="C93" s="39" t="s">
        <v>162</v>
      </c>
      <c r="D93" s="40" t="s">
        <v>28</v>
      </c>
      <c r="E93" s="41" t="s">
        <v>33</v>
      </c>
      <c r="F93" s="133" t="s">
        <v>128</v>
      </c>
      <c r="G93" s="44">
        <v>1065.4000000000001</v>
      </c>
      <c r="H93" s="45">
        <v>1108.3</v>
      </c>
      <c r="I93" s="44">
        <v>1152.5999999999999</v>
      </c>
    </row>
    <row r="94" spans="2:9" s="235" customFormat="1" ht="31.5" x14ac:dyDescent="0.25">
      <c r="B94" s="26" t="s">
        <v>163</v>
      </c>
      <c r="C94" s="27" t="s">
        <v>164</v>
      </c>
      <c r="D94" s="28"/>
      <c r="E94" s="29"/>
      <c r="F94" s="134"/>
      <c r="G94" s="31">
        <f t="shared" ref="G94:I94" si="29">G95</f>
        <v>23158.7</v>
      </c>
      <c r="H94" s="31">
        <f t="shared" si="29"/>
        <v>24107.5</v>
      </c>
      <c r="I94" s="31">
        <f t="shared" si="29"/>
        <v>23554.7</v>
      </c>
    </row>
    <row r="95" spans="2:9" s="236" customFormat="1" ht="112.9" customHeight="1" x14ac:dyDescent="0.25">
      <c r="B95" s="53" t="s">
        <v>165</v>
      </c>
      <c r="C95" s="33" t="s">
        <v>166</v>
      </c>
      <c r="D95" s="34"/>
      <c r="E95" s="35"/>
      <c r="F95" s="119"/>
      <c r="G95" s="37">
        <f>SUM(G96:G101)</f>
        <v>23158.7</v>
      </c>
      <c r="H95" s="37">
        <f>SUM(H96:H101)</f>
        <v>24107.5</v>
      </c>
      <c r="I95" s="37">
        <f>SUM(I96:I101)</f>
        <v>23554.7</v>
      </c>
    </row>
    <row r="96" spans="2:9" s="236" customFormat="1" ht="126" x14ac:dyDescent="0.25">
      <c r="B96" s="130" t="s">
        <v>167</v>
      </c>
      <c r="C96" s="39" t="s">
        <v>168</v>
      </c>
      <c r="D96" s="40" t="s">
        <v>28</v>
      </c>
      <c r="E96" s="41" t="s">
        <v>33</v>
      </c>
      <c r="F96" s="133">
        <v>100</v>
      </c>
      <c r="G96" s="105">
        <v>7576</v>
      </c>
      <c r="H96" s="106">
        <v>7907.1</v>
      </c>
      <c r="I96" s="106">
        <v>7907.1</v>
      </c>
    </row>
    <row r="97" spans="2:9" ht="78.75" x14ac:dyDescent="0.25">
      <c r="B97" s="130" t="s">
        <v>169</v>
      </c>
      <c r="C97" s="39" t="s">
        <v>168</v>
      </c>
      <c r="D97" s="40" t="s">
        <v>28</v>
      </c>
      <c r="E97" s="41" t="s">
        <v>33</v>
      </c>
      <c r="F97" s="133">
        <v>200</v>
      </c>
      <c r="G97" s="105">
        <v>373.3</v>
      </c>
      <c r="H97" s="106">
        <v>336</v>
      </c>
      <c r="I97" s="106"/>
    </row>
    <row r="98" spans="2:9" ht="47.25" x14ac:dyDescent="0.25">
      <c r="B98" s="130" t="s">
        <v>170</v>
      </c>
      <c r="C98" s="39" t="s">
        <v>168</v>
      </c>
      <c r="D98" s="40" t="s">
        <v>28</v>
      </c>
      <c r="E98" s="41" t="s">
        <v>33</v>
      </c>
      <c r="F98" s="133">
        <v>800</v>
      </c>
      <c r="G98" s="105">
        <v>6</v>
      </c>
      <c r="H98" s="106">
        <v>6</v>
      </c>
      <c r="I98" s="106"/>
    </row>
    <row r="99" spans="2:9" ht="110.25" x14ac:dyDescent="0.25">
      <c r="B99" s="130" t="s">
        <v>171</v>
      </c>
      <c r="C99" s="39" t="s">
        <v>172</v>
      </c>
      <c r="D99" s="40" t="s">
        <v>28</v>
      </c>
      <c r="E99" s="41" t="s">
        <v>33</v>
      </c>
      <c r="F99" s="133">
        <v>100</v>
      </c>
      <c r="G99" s="105">
        <v>14992.5</v>
      </c>
      <c r="H99" s="106">
        <v>15647.6</v>
      </c>
      <c r="I99" s="106">
        <v>15647.6</v>
      </c>
    </row>
    <row r="100" spans="2:9" ht="63" x14ac:dyDescent="0.25">
      <c r="B100" s="130" t="s">
        <v>173</v>
      </c>
      <c r="C100" s="39" t="s">
        <v>172</v>
      </c>
      <c r="D100" s="40" t="s">
        <v>28</v>
      </c>
      <c r="E100" s="41" t="s">
        <v>33</v>
      </c>
      <c r="F100" s="133">
        <v>200</v>
      </c>
      <c r="G100" s="105">
        <v>209.9</v>
      </c>
      <c r="H100" s="106">
        <v>210.8</v>
      </c>
      <c r="I100" s="106"/>
    </row>
    <row r="101" spans="2:9" ht="47.25" x14ac:dyDescent="0.25">
      <c r="B101" s="130" t="s">
        <v>174</v>
      </c>
      <c r="C101" s="39" t="s">
        <v>172</v>
      </c>
      <c r="D101" s="40" t="s">
        <v>28</v>
      </c>
      <c r="E101" s="41" t="s">
        <v>33</v>
      </c>
      <c r="F101" s="133">
        <v>800</v>
      </c>
      <c r="G101" s="105">
        <v>1</v>
      </c>
      <c r="H101" s="106"/>
      <c r="I101" s="106"/>
    </row>
    <row r="102" spans="2:9" ht="31.5" x14ac:dyDescent="0.25">
      <c r="B102" s="26" t="s">
        <v>86</v>
      </c>
      <c r="C102" s="27" t="s">
        <v>175</v>
      </c>
      <c r="D102" s="28"/>
      <c r="E102" s="29"/>
      <c r="F102" s="134"/>
      <c r="G102" s="31">
        <f>G103+G107</f>
        <v>8883.4</v>
      </c>
      <c r="H102" s="31">
        <f t="shared" ref="H102:I102" si="30">H103+H107</f>
        <v>9155.6</v>
      </c>
      <c r="I102" s="31">
        <f t="shared" si="30"/>
        <v>6643.6</v>
      </c>
    </row>
    <row r="103" spans="2:9" ht="31.5" x14ac:dyDescent="0.25">
      <c r="B103" s="135" t="s">
        <v>94</v>
      </c>
      <c r="C103" s="33" t="s">
        <v>176</v>
      </c>
      <c r="D103" s="34"/>
      <c r="E103" s="35"/>
      <c r="F103" s="119"/>
      <c r="G103" s="37">
        <f>G104+G105+G106</f>
        <v>7783.4</v>
      </c>
      <c r="H103" s="111">
        <f t="shared" ref="H103:I103" si="31">H104+H105+H106</f>
        <v>8055.6</v>
      </c>
      <c r="I103" s="111">
        <f t="shared" si="31"/>
        <v>6643.6</v>
      </c>
    </row>
    <row r="104" spans="2:9" ht="110.25" x14ac:dyDescent="0.25">
      <c r="B104" s="136" t="s">
        <v>96</v>
      </c>
      <c r="C104" s="39" t="s">
        <v>177</v>
      </c>
      <c r="D104" s="40" t="s">
        <v>28</v>
      </c>
      <c r="E104" s="41" t="s">
        <v>33</v>
      </c>
      <c r="F104" s="121">
        <v>100</v>
      </c>
      <c r="G104" s="105">
        <v>6365.7</v>
      </c>
      <c r="H104" s="106">
        <v>6643.6</v>
      </c>
      <c r="I104" s="106">
        <v>6643.6</v>
      </c>
    </row>
    <row r="105" spans="2:9" ht="63" x14ac:dyDescent="0.25">
      <c r="B105" s="136" t="s">
        <v>178</v>
      </c>
      <c r="C105" s="39" t="s">
        <v>177</v>
      </c>
      <c r="D105" s="40" t="s">
        <v>28</v>
      </c>
      <c r="E105" s="41" t="s">
        <v>33</v>
      </c>
      <c r="F105" s="121">
        <v>200</v>
      </c>
      <c r="G105" s="105">
        <v>1377.7</v>
      </c>
      <c r="H105" s="106">
        <v>1372</v>
      </c>
      <c r="I105" s="106"/>
    </row>
    <row r="106" spans="2:9" ht="47.25" x14ac:dyDescent="0.25">
      <c r="B106" s="136" t="s">
        <v>179</v>
      </c>
      <c r="C106" s="39" t="s">
        <v>177</v>
      </c>
      <c r="D106" s="40" t="s">
        <v>28</v>
      </c>
      <c r="E106" s="41" t="s">
        <v>33</v>
      </c>
      <c r="F106" s="121">
        <v>800</v>
      </c>
      <c r="G106" s="105">
        <v>40</v>
      </c>
      <c r="H106" s="106">
        <v>40</v>
      </c>
      <c r="I106" s="106"/>
    </row>
    <row r="107" spans="2:9" ht="31.5" x14ac:dyDescent="0.25">
      <c r="B107" s="53" t="s">
        <v>180</v>
      </c>
      <c r="C107" s="33" t="s">
        <v>181</v>
      </c>
      <c r="D107" s="34"/>
      <c r="E107" s="35"/>
      <c r="F107" s="119"/>
      <c r="G107" s="37">
        <f>SUM(G108:G110)</f>
        <v>1100</v>
      </c>
      <c r="H107" s="37">
        <f>SUM(H108:H110)</f>
        <v>1100</v>
      </c>
      <c r="I107" s="37">
        <f>SUM(I108:I110)</f>
        <v>0</v>
      </c>
    </row>
    <row r="108" spans="2:9" ht="47.25" x14ac:dyDescent="0.25">
      <c r="B108" s="100" t="s">
        <v>44</v>
      </c>
      <c r="C108" s="101" t="s">
        <v>182</v>
      </c>
      <c r="D108" s="102" t="s">
        <v>28</v>
      </c>
      <c r="E108" s="103" t="s">
        <v>19</v>
      </c>
      <c r="F108" s="104">
        <v>200</v>
      </c>
      <c r="G108" s="42">
        <v>100</v>
      </c>
      <c r="H108" s="88">
        <v>100</v>
      </c>
      <c r="I108" s="88"/>
    </row>
    <row r="109" spans="2:9" ht="47.25" x14ac:dyDescent="0.25">
      <c r="B109" s="47" t="s">
        <v>44</v>
      </c>
      <c r="C109" s="107" t="s">
        <v>182</v>
      </c>
      <c r="D109" s="59" t="s">
        <v>28</v>
      </c>
      <c r="E109" s="60" t="s">
        <v>99</v>
      </c>
      <c r="F109" s="113">
        <v>200</v>
      </c>
      <c r="G109" s="124">
        <v>700</v>
      </c>
      <c r="H109" s="43">
        <v>700</v>
      </c>
      <c r="I109" s="45"/>
    </row>
    <row r="110" spans="2:9" ht="32.25" thickBot="1" x14ac:dyDescent="0.3">
      <c r="B110" s="47" t="s">
        <v>183</v>
      </c>
      <c r="C110" s="107" t="s">
        <v>182</v>
      </c>
      <c r="D110" s="59" t="s">
        <v>28</v>
      </c>
      <c r="E110" s="60" t="s">
        <v>99</v>
      </c>
      <c r="F110" s="113">
        <v>300</v>
      </c>
      <c r="G110" s="124">
        <v>300</v>
      </c>
      <c r="H110" s="43">
        <v>300</v>
      </c>
      <c r="I110" s="45"/>
    </row>
    <row r="111" spans="2:9" ht="63.75" thickBot="1" x14ac:dyDescent="0.3">
      <c r="B111" s="137" t="s">
        <v>184</v>
      </c>
      <c r="C111" s="138" t="s">
        <v>40</v>
      </c>
      <c r="D111" s="139"/>
      <c r="E111" s="139"/>
      <c r="F111" s="140"/>
      <c r="G111" s="25">
        <f t="shared" ref="G111:I111" si="32">G112+G119</f>
        <v>122450.1</v>
      </c>
      <c r="H111" s="25">
        <f t="shared" si="32"/>
        <v>21940.1</v>
      </c>
      <c r="I111" s="25">
        <f t="shared" si="32"/>
        <v>21705.1</v>
      </c>
    </row>
    <row r="112" spans="2:9" ht="63" x14ac:dyDescent="0.25">
      <c r="B112" s="141" t="s">
        <v>185</v>
      </c>
      <c r="C112" s="142" t="s">
        <v>186</v>
      </c>
      <c r="D112" s="49"/>
      <c r="E112" s="50"/>
      <c r="F112" s="51"/>
      <c r="G112" s="31">
        <f t="shared" ref="G112:I112" si="33">G113+G117</f>
        <v>28851.1</v>
      </c>
      <c r="H112" s="31">
        <f t="shared" si="33"/>
        <v>2090.1</v>
      </c>
      <c r="I112" s="31">
        <f t="shared" si="33"/>
        <v>1777.1</v>
      </c>
    </row>
    <row r="113" spans="2:9" ht="47.25" x14ac:dyDescent="0.25">
      <c r="B113" s="46" t="s">
        <v>187</v>
      </c>
      <c r="C113" s="143" t="s">
        <v>188</v>
      </c>
      <c r="D113" s="55"/>
      <c r="E113" s="56"/>
      <c r="F113" s="119"/>
      <c r="G113" s="37">
        <f t="shared" ref="G113:I113" si="34">G116+G114+G115</f>
        <v>28538.1</v>
      </c>
      <c r="H113" s="37">
        <f t="shared" si="34"/>
        <v>1777.1</v>
      </c>
      <c r="I113" s="37">
        <f t="shared" si="34"/>
        <v>1777.1</v>
      </c>
    </row>
    <row r="114" spans="2:9" ht="78.75" x14ac:dyDescent="0.25">
      <c r="B114" s="47" t="s">
        <v>189</v>
      </c>
      <c r="C114" s="120" t="s">
        <v>190</v>
      </c>
      <c r="D114" s="59" t="s">
        <v>112</v>
      </c>
      <c r="E114" s="60" t="s">
        <v>191</v>
      </c>
      <c r="F114" s="61">
        <v>200</v>
      </c>
      <c r="G114" s="42">
        <v>26761</v>
      </c>
      <c r="H114" s="88"/>
      <c r="I114" s="88"/>
    </row>
    <row r="115" spans="2:9" ht="78.75" x14ac:dyDescent="0.25">
      <c r="B115" s="47" t="s">
        <v>192</v>
      </c>
      <c r="C115" s="120" t="s">
        <v>193</v>
      </c>
      <c r="D115" s="59" t="s">
        <v>112</v>
      </c>
      <c r="E115" s="60" t="s">
        <v>191</v>
      </c>
      <c r="F115" s="61">
        <v>800</v>
      </c>
      <c r="G115" s="44">
        <v>1769</v>
      </c>
      <c r="H115" s="45">
        <v>1769</v>
      </c>
      <c r="I115" s="45">
        <v>1769</v>
      </c>
    </row>
    <row r="116" spans="2:9" ht="110.25" x14ac:dyDescent="0.25">
      <c r="B116" s="47" t="s">
        <v>194</v>
      </c>
      <c r="C116" s="120" t="s">
        <v>195</v>
      </c>
      <c r="D116" s="59" t="s">
        <v>112</v>
      </c>
      <c r="E116" s="60" t="s">
        <v>191</v>
      </c>
      <c r="F116" s="61">
        <v>200</v>
      </c>
      <c r="G116" s="44">
        <v>8.1</v>
      </c>
      <c r="H116" s="45">
        <v>8.1</v>
      </c>
      <c r="I116" s="45">
        <v>8.1</v>
      </c>
    </row>
    <row r="117" spans="2:9" ht="31.5" x14ac:dyDescent="0.25">
      <c r="B117" s="53" t="s">
        <v>196</v>
      </c>
      <c r="C117" s="143" t="s">
        <v>197</v>
      </c>
      <c r="D117" s="55"/>
      <c r="E117" s="56"/>
      <c r="F117" s="119"/>
      <c r="G117" s="37">
        <f t="shared" ref="G117:I117" si="35">G118</f>
        <v>313</v>
      </c>
      <c r="H117" s="37">
        <f t="shared" si="35"/>
        <v>313</v>
      </c>
      <c r="I117" s="37">
        <f t="shared" si="35"/>
        <v>0</v>
      </c>
    </row>
    <row r="118" spans="2:9" ht="173.25" x14ac:dyDescent="0.25">
      <c r="B118" s="47" t="s">
        <v>198</v>
      </c>
      <c r="C118" s="120" t="s">
        <v>199</v>
      </c>
      <c r="D118" s="59" t="s">
        <v>112</v>
      </c>
      <c r="E118" s="60" t="s">
        <v>191</v>
      </c>
      <c r="F118" s="121">
        <v>800</v>
      </c>
      <c r="G118" s="44">
        <v>313</v>
      </c>
      <c r="H118" s="45">
        <v>313</v>
      </c>
      <c r="I118" s="45"/>
    </row>
    <row r="119" spans="2:9" ht="47.25" x14ac:dyDescent="0.25">
      <c r="B119" s="26" t="s">
        <v>200</v>
      </c>
      <c r="C119" s="142" t="s">
        <v>201</v>
      </c>
      <c r="D119" s="49"/>
      <c r="E119" s="50"/>
      <c r="F119" s="51"/>
      <c r="G119" s="52">
        <f>G122+G120</f>
        <v>93599</v>
      </c>
      <c r="H119" s="52">
        <f t="shared" ref="H119:I119" si="36">H122+H120</f>
        <v>19850</v>
      </c>
      <c r="I119" s="52">
        <f t="shared" si="36"/>
        <v>19928</v>
      </c>
    </row>
    <row r="120" spans="2:9" ht="47.25" x14ac:dyDescent="0.25">
      <c r="B120" s="53" t="s">
        <v>202</v>
      </c>
      <c r="C120" s="143" t="s">
        <v>203</v>
      </c>
      <c r="D120" s="55"/>
      <c r="E120" s="56"/>
      <c r="F120" s="119"/>
      <c r="G120" s="57">
        <f>SUM(G121:G121)</f>
        <v>17879</v>
      </c>
      <c r="H120" s="57">
        <f>SUM(H121:H121)</f>
        <v>19850</v>
      </c>
      <c r="I120" s="57">
        <f>SUM(I121:I121)</f>
        <v>19928</v>
      </c>
    </row>
    <row r="121" spans="2:9" ht="78.75" x14ac:dyDescent="0.25">
      <c r="B121" s="47" t="s">
        <v>204</v>
      </c>
      <c r="C121" s="58" t="s">
        <v>205</v>
      </c>
      <c r="D121" s="59" t="s">
        <v>112</v>
      </c>
      <c r="E121" s="60" t="s">
        <v>33</v>
      </c>
      <c r="F121" s="61">
        <v>200</v>
      </c>
      <c r="G121" s="44">
        <v>17879</v>
      </c>
      <c r="H121" s="45">
        <v>19850</v>
      </c>
      <c r="I121" s="45">
        <v>19928</v>
      </c>
    </row>
    <row r="122" spans="2:9" ht="94.5" x14ac:dyDescent="0.25">
      <c r="B122" s="53" t="s">
        <v>206</v>
      </c>
      <c r="C122" s="54" t="s">
        <v>207</v>
      </c>
      <c r="D122" s="55"/>
      <c r="E122" s="56"/>
      <c r="F122" s="99"/>
      <c r="G122" s="57">
        <f>G125+G123+G124</f>
        <v>75720</v>
      </c>
      <c r="H122" s="57">
        <f t="shared" ref="H122:I122" si="37">H125+H123+H124</f>
        <v>0</v>
      </c>
      <c r="I122" s="57">
        <f t="shared" si="37"/>
        <v>0</v>
      </c>
    </row>
    <row r="123" spans="2:9" ht="78.75" x14ac:dyDescent="0.25">
      <c r="B123" s="47" t="s">
        <v>208</v>
      </c>
      <c r="C123" s="58" t="s">
        <v>209</v>
      </c>
      <c r="D123" s="59" t="s">
        <v>112</v>
      </c>
      <c r="E123" s="60" t="s">
        <v>33</v>
      </c>
      <c r="F123" s="61">
        <v>200</v>
      </c>
      <c r="G123" s="44">
        <v>38000</v>
      </c>
      <c r="H123" s="45"/>
      <c r="I123" s="45"/>
    </row>
    <row r="124" spans="2:9" ht="63" x14ac:dyDescent="0.25">
      <c r="B124" s="47" t="s">
        <v>210</v>
      </c>
      <c r="C124" s="58" t="s">
        <v>209</v>
      </c>
      <c r="D124" s="59" t="s">
        <v>112</v>
      </c>
      <c r="E124" s="60" t="s">
        <v>33</v>
      </c>
      <c r="F124" s="61">
        <v>500</v>
      </c>
      <c r="G124" s="44">
        <v>35720</v>
      </c>
      <c r="H124" s="45"/>
      <c r="I124" s="45"/>
    </row>
    <row r="125" spans="2:9" ht="95.25" thickBot="1" x14ac:dyDescent="0.3">
      <c r="B125" s="47" t="s">
        <v>211</v>
      </c>
      <c r="C125" s="58" t="s">
        <v>212</v>
      </c>
      <c r="D125" s="59" t="s">
        <v>112</v>
      </c>
      <c r="E125" s="60" t="s">
        <v>33</v>
      </c>
      <c r="F125" s="61">
        <v>200</v>
      </c>
      <c r="G125" s="44">
        <v>2000</v>
      </c>
      <c r="H125" s="45"/>
      <c r="I125" s="45"/>
    </row>
    <row r="126" spans="2:9" ht="48" thickBot="1" x14ac:dyDescent="0.3">
      <c r="B126" s="94" t="s">
        <v>213</v>
      </c>
      <c r="C126" s="22" t="s">
        <v>112</v>
      </c>
      <c r="D126" s="139"/>
      <c r="E126" s="139"/>
      <c r="F126" s="140"/>
      <c r="G126" s="144">
        <f>G127+G164+G168+G186+G203+G206+G225</f>
        <v>195916.80000000002</v>
      </c>
      <c r="H126" s="144">
        <f t="shared" ref="H126:I126" si="38">H127+H164+H168+H186+H203+H206+H225</f>
        <v>204610.50000000003</v>
      </c>
      <c r="I126" s="144">
        <f t="shared" si="38"/>
        <v>200418.1</v>
      </c>
    </row>
    <row r="127" spans="2:9" ht="47.25" x14ac:dyDescent="0.25">
      <c r="B127" s="141" t="s">
        <v>214</v>
      </c>
      <c r="C127" s="145" t="s">
        <v>215</v>
      </c>
      <c r="D127" s="49"/>
      <c r="E127" s="50"/>
      <c r="F127" s="134"/>
      <c r="G127" s="146">
        <f t="shared" ref="G127:I127" si="39">G128+G146</f>
        <v>82817.5</v>
      </c>
      <c r="H127" s="146">
        <f t="shared" si="39"/>
        <v>84695.7</v>
      </c>
      <c r="I127" s="146">
        <f t="shared" si="39"/>
        <v>87661.9</v>
      </c>
    </row>
    <row r="128" spans="2:9" ht="47.25" x14ac:dyDescent="0.25">
      <c r="B128" s="53" t="s">
        <v>216</v>
      </c>
      <c r="C128" s="118" t="s">
        <v>217</v>
      </c>
      <c r="D128" s="55"/>
      <c r="E128" s="56"/>
      <c r="F128" s="119"/>
      <c r="G128" s="147">
        <f t="shared" ref="G128:I128" si="40">SUM(G129:G145)</f>
        <v>51368.800000000003</v>
      </c>
      <c r="H128" s="147">
        <f t="shared" si="40"/>
        <v>52008</v>
      </c>
      <c r="I128" s="147">
        <f t="shared" si="40"/>
        <v>53133.2</v>
      </c>
    </row>
    <row r="129" spans="2:9" ht="63" x14ac:dyDescent="0.25">
      <c r="B129" s="130" t="s">
        <v>218</v>
      </c>
      <c r="C129" s="120" t="s">
        <v>219</v>
      </c>
      <c r="D129" s="59" t="s">
        <v>55</v>
      </c>
      <c r="E129" s="60" t="s">
        <v>40</v>
      </c>
      <c r="F129" s="61">
        <v>200</v>
      </c>
      <c r="G129" s="44">
        <v>400</v>
      </c>
      <c r="H129" s="45">
        <v>410</v>
      </c>
      <c r="I129" s="45">
        <v>410</v>
      </c>
    </row>
    <row r="130" spans="2:9" ht="47.25" x14ac:dyDescent="0.25">
      <c r="B130" s="130" t="s">
        <v>220</v>
      </c>
      <c r="C130" s="120" t="s">
        <v>219</v>
      </c>
      <c r="D130" s="59" t="s">
        <v>55</v>
      </c>
      <c r="E130" s="60" t="s">
        <v>40</v>
      </c>
      <c r="F130" s="61">
        <v>300</v>
      </c>
      <c r="G130" s="44">
        <v>30641</v>
      </c>
      <c r="H130" s="45">
        <v>31376</v>
      </c>
      <c r="I130" s="45">
        <v>31376</v>
      </c>
    </row>
    <row r="131" spans="2:9" ht="78.75" x14ac:dyDescent="0.25">
      <c r="B131" s="148" t="s">
        <v>221</v>
      </c>
      <c r="C131" s="120" t="s">
        <v>222</v>
      </c>
      <c r="D131" s="59" t="s">
        <v>55</v>
      </c>
      <c r="E131" s="60" t="s">
        <v>40</v>
      </c>
      <c r="F131" s="61">
        <v>200</v>
      </c>
      <c r="G131" s="44">
        <v>25</v>
      </c>
      <c r="H131" s="45">
        <v>29</v>
      </c>
      <c r="I131" s="45">
        <v>35</v>
      </c>
    </row>
    <row r="132" spans="2:9" ht="63" x14ac:dyDescent="0.25">
      <c r="B132" s="148" t="s">
        <v>223</v>
      </c>
      <c r="C132" s="120" t="s">
        <v>222</v>
      </c>
      <c r="D132" s="59" t="s">
        <v>55</v>
      </c>
      <c r="E132" s="60" t="s">
        <v>40</v>
      </c>
      <c r="F132" s="61">
        <v>300</v>
      </c>
      <c r="G132" s="44">
        <v>2673</v>
      </c>
      <c r="H132" s="45">
        <v>2729</v>
      </c>
      <c r="I132" s="45">
        <v>3048</v>
      </c>
    </row>
    <row r="133" spans="2:9" ht="94.5" x14ac:dyDescent="0.25">
      <c r="B133" s="100" t="s">
        <v>224</v>
      </c>
      <c r="C133" s="120" t="s">
        <v>225</v>
      </c>
      <c r="D133" s="59" t="s">
        <v>55</v>
      </c>
      <c r="E133" s="60" t="s">
        <v>40</v>
      </c>
      <c r="F133" s="61">
        <v>200</v>
      </c>
      <c r="G133" s="44">
        <v>150</v>
      </c>
      <c r="H133" s="45">
        <v>140</v>
      </c>
      <c r="I133" s="45">
        <v>145</v>
      </c>
    </row>
    <row r="134" spans="2:9" ht="78.75" x14ac:dyDescent="0.25">
      <c r="B134" s="100" t="s">
        <v>226</v>
      </c>
      <c r="C134" s="120" t="s">
        <v>225</v>
      </c>
      <c r="D134" s="59" t="s">
        <v>55</v>
      </c>
      <c r="E134" s="60" t="s">
        <v>40</v>
      </c>
      <c r="F134" s="61">
        <v>300</v>
      </c>
      <c r="G134" s="44">
        <v>8772</v>
      </c>
      <c r="H134" s="45">
        <v>8451.9</v>
      </c>
      <c r="I134" s="45">
        <v>9278.7000000000007</v>
      </c>
    </row>
    <row r="135" spans="2:9" ht="110.25" x14ac:dyDescent="0.25">
      <c r="B135" s="100" t="s">
        <v>227</v>
      </c>
      <c r="C135" s="120" t="s">
        <v>228</v>
      </c>
      <c r="D135" s="59" t="s">
        <v>55</v>
      </c>
      <c r="E135" s="60" t="s">
        <v>40</v>
      </c>
      <c r="F135" s="61">
        <v>200</v>
      </c>
      <c r="G135" s="44">
        <v>4</v>
      </c>
      <c r="H135" s="45">
        <v>4</v>
      </c>
      <c r="I135" s="45">
        <v>4</v>
      </c>
    </row>
    <row r="136" spans="2:9" ht="94.5" x14ac:dyDescent="0.25">
      <c r="B136" s="100" t="s">
        <v>229</v>
      </c>
      <c r="C136" s="120" t="s">
        <v>228</v>
      </c>
      <c r="D136" s="59" t="s">
        <v>55</v>
      </c>
      <c r="E136" s="60" t="s">
        <v>40</v>
      </c>
      <c r="F136" s="61">
        <v>300</v>
      </c>
      <c r="G136" s="44">
        <v>207</v>
      </c>
      <c r="H136" s="45">
        <v>207</v>
      </c>
      <c r="I136" s="45">
        <v>207</v>
      </c>
    </row>
    <row r="137" spans="2:9" ht="94.5" x14ac:dyDescent="0.25">
      <c r="B137" s="100" t="s">
        <v>230</v>
      </c>
      <c r="C137" s="120" t="s">
        <v>231</v>
      </c>
      <c r="D137" s="59" t="s">
        <v>55</v>
      </c>
      <c r="E137" s="60" t="s">
        <v>40</v>
      </c>
      <c r="F137" s="61">
        <v>200</v>
      </c>
      <c r="G137" s="44">
        <v>50</v>
      </c>
      <c r="H137" s="45">
        <v>50</v>
      </c>
      <c r="I137" s="45">
        <v>50</v>
      </c>
    </row>
    <row r="138" spans="2:9" ht="78.75" x14ac:dyDescent="0.25">
      <c r="B138" s="100" t="s">
        <v>232</v>
      </c>
      <c r="C138" s="120" t="s">
        <v>231</v>
      </c>
      <c r="D138" s="59" t="s">
        <v>55</v>
      </c>
      <c r="E138" s="60" t="s">
        <v>40</v>
      </c>
      <c r="F138" s="61">
        <v>300</v>
      </c>
      <c r="G138" s="44">
        <v>4737</v>
      </c>
      <c r="H138" s="45">
        <v>4737</v>
      </c>
      <c r="I138" s="45">
        <v>4737</v>
      </c>
    </row>
    <row r="139" spans="2:9" ht="94.5" x14ac:dyDescent="0.25">
      <c r="B139" s="100" t="s">
        <v>233</v>
      </c>
      <c r="C139" s="120" t="s">
        <v>234</v>
      </c>
      <c r="D139" s="59" t="s">
        <v>55</v>
      </c>
      <c r="E139" s="60" t="s">
        <v>40</v>
      </c>
      <c r="F139" s="61">
        <v>200</v>
      </c>
      <c r="G139" s="44">
        <v>30</v>
      </c>
      <c r="H139" s="45">
        <v>30</v>
      </c>
      <c r="I139" s="45">
        <v>30</v>
      </c>
    </row>
    <row r="140" spans="2:9" ht="78.75" x14ac:dyDescent="0.25">
      <c r="B140" s="100" t="s">
        <v>235</v>
      </c>
      <c r="C140" s="120" t="s">
        <v>234</v>
      </c>
      <c r="D140" s="59" t="s">
        <v>55</v>
      </c>
      <c r="E140" s="60" t="s">
        <v>40</v>
      </c>
      <c r="F140" s="61">
        <v>300</v>
      </c>
      <c r="G140" s="44">
        <v>2092</v>
      </c>
      <c r="H140" s="45">
        <v>2092</v>
      </c>
      <c r="I140" s="45">
        <v>2092</v>
      </c>
    </row>
    <row r="141" spans="2:9" ht="94.5" x14ac:dyDescent="0.25">
      <c r="B141" s="100" t="s">
        <v>236</v>
      </c>
      <c r="C141" s="120" t="s">
        <v>237</v>
      </c>
      <c r="D141" s="59" t="s">
        <v>55</v>
      </c>
      <c r="E141" s="60" t="s">
        <v>40</v>
      </c>
      <c r="F141" s="61">
        <v>200</v>
      </c>
      <c r="G141" s="44">
        <v>25</v>
      </c>
      <c r="H141" s="45">
        <v>30</v>
      </c>
      <c r="I141" s="45">
        <v>30</v>
      </c>
    </row>
    <row r="142" spans="2:9" ht="78.75" x14ac:dyDescent="0.25">
      <c r="B142" s="100" t="s">
        <v>238</v>
      </c>
      <c r="C142" s="120" t="s">
        <v>237</v>
      </c>
      <c r="D142" s="59" t="s">
        <v>55</v>
      </c>
      <c r="E142" s="60" t="s">
        <v>40</v>
      </c>
      <c r="F142" s="61">
        <v>300</v>
      </c>
      <c r="G142" s="44">
        <v>1459.8</v>
      </c>
      <c r="H142" s="45">
        <v>1628.1</v>
      </c>
      <c r="I142" s="45">
        <v>1577.5</v>
      </c>
    </row>
    <row r="143" spans="2:9" ht="110.25" x14ac:dyDescent="0.25">
      <c r="B143" s="100" t="s">
        <v>239</v>
      </c>
      <c r="C143" s="120" t="s">
        <v>240</v>
      </c>
      <c r="D143" s="59" t="s">
        <v>55</v>
      </c>
      <c r="E143" s="60" t="s">
        <v>40</v>
      </c>
      <c r="F143" s="61">
        <v>200</v>
      </c>
      <c r="G143" s="44">
        <v>2</v>
      </c>
      <c r="H143" s="45">
        <v>2</v>
      </c>
      <c r="I143" s="45">
        <v>2</v>
      </c>
    </row>
    <row r="144" spans="2:9" ht="94.5" x14ac:dyDescent="0.25">
      <c r="B144" s="100" t="s">
        <v>241</v>
      </c>
      <c r="C144" s="120" t="s">
        <v>240</v>
      </c>
      <c r="D144" s="59" t="s">
        <v>55</v>
      </c>
      <c r="E144" s="60" t="s">
        <v>40</v>
      </c>
      <c r="F144" s="61">
        <v>300</v>
      </c>
      <c r="G144" s="105">
        <v>56</v>
      </c>
      <c r="H144" s="106">
        <v>56</v>
      </c>
      <c r="I144" s="106">
        <v>56</v>
      </c>
    </row>
    <row r="145" spans="2:9" ht="78.75" x14ac:dyDescent="0.25">
      <c r="B145" s="149" t="s">
        <v>242</v>
      </c>
      <c r="C145" s="120" t="s">
        <v>243</v>
      </c>
      <c r="D145" s="59" t="s">
        <v>55</v>
      </c>
      <c r="E145" s="60" t="s">
        <v>40</v>
      </c>
      <c r="F145" s="61">
        <v>300</v>
      </c>
      <c r="G145" s="44">
        <v>45</v>
      </c>
      <c r="H145" s="45">
        <v>36</v>
      </c>
      <c r="I145" s="45">
        <v>55</v>
      </c>
    </row>
    <row r="146" spans="2:9" ht="31.5" x14ac:dyDescent="0.25">
      <c r="B146" s="150" t="s">
        <v>244</v>
      </c>
      <c r="C146" s="118" t="s">
        <v>245</v>
      </c>
      <c r="D146" s="55"/>
      <c r="E146" s="56"/>
      <c r="F146" s="99"/>
      <c r="G146" s="147">
        <f>SUM(G147:G163)</f>
        <v>31448.7</v>
      </c>
      <c r="H146" s="147">
        <f>SUM(H147:H163)</f>
        <v>32687.7</v>
      </c>
      <c r="I146" s="147">
        <f>SUM(I147:I163)</f>
        <v>34528.699999999997</v>
      </c>
    </row>
    <row r="147" spans="2:9" ht="78.75" x14ac:dyDescent="0.25">
      <c r="B147" s="47" t="s">
        <v>246</v>
      </c>
      <c r="C147" s="120" t="s">
        <v>247</v>
      </c>
      <c r="D147" s="59" t="s">
        <v>55</v>
      </c>
      <c r="E147" s="60" t="s">
        <v>40</v>
      </c>
      <c r="F147" s="61">
        <v>200</v>
      </c>
      <c r="G147" s="44">
        <v>3</v>
      </c>
      <c r="H147" s="45">
        <v>4</v>
      </c>
      <c r="I147" s="45">
        <v>4</v>
      </c>
    </row>
    <row r="148" spans="2:9" ht="63" x14ac:dyDescent="0.25">
      <c r="B148" s="47" t="s">
        <v>248</v>
      </c>
      <c r="C148" s="120" t="s">
        <v>247</v>
      </c>
      <c r="D148" s="59" t="s">
        <v>55</v>
      </c>
      <c r="E148" s="60" t="s">
        <v>40</v>
      </c>
      <c r="F148" s="61">
        <v>300</v>
      </c>
      <c r="G148" s="44">
        <v>292</v>
      </c>
      <c r="H148" s="45">
        <v>303</v>
      </c>
      <c r="I148" s="45">
        <v>315</v>
      </c>
    </row>
    <row r="149" spans="2:9" ht="110.25" x14ac:dyDescent="0.25">
      <c r="B149" s="100" t="s">
        <v>249</v>
      </c>
      <c r="C149" s="120" t="s">
        <v>250</v>
      </c>
      <c r="D149" s="59" t="s">
        <v>55</v>
      </c>
      <c r="E149" s="60" t="s">
        <v>40</v>
      </c>
      <c r="F149" s="61">
        <v>200</v>
      </c>
      <c r="G149" s="44">
        <v>2</v>
      </c>
      <c r="H149" s="45">
        <v>4</v>
      </c>
      <c r="I149" s="45">
        <v>4</v>
      </c>
    </row>
    <row r="150" spans="2:9" ht="94.5" x14ac:dyDescent="0.25">
      <c r="B150" s="100" t="s">
        <v>251</v>
      </c>
      <c r="C150" s="120" t="s">
        <v>250</v>
      </c>
      <c r="D150" s="59" t="s">
        <v>55</v>
      </c>
      <c r="E150" s="60" t="s">
        <v>40</v>
      </c>
      <c r="F150" s="61">
        <v>300</v>
      </c>
      <c r="G150" s="44">
        <v>167</v>
      </c>
      <c r="H150" s="45">
        <v>190</v>
      </c>
      <c r="I150" s="45">
        <v>210</v>
      </c>
    </row>
    <row r="151" spans="2:9" ht="173.25" x14ac:dyDescent="0.25">
      <c r="B151" s="47" t="s">
        <v>252</v>
      </c>
      <c r="C151" s="120" t="s">
        <v>253</v>
      </c>
      <c r="D151" s="59" t="s">
        <v>55</v>
      </c>
      <c r="E151" s="60" t="s">
        <v>40</v>
      </c>
      <c r="F151" s="61">
        <v>200</v>
      </c>
      <c r="G151" s="105">
        <v>3</v>
      </c>
      <c r="H151" s="106">
        <v>5</v>
      </c>
      <c r="I151" s="106">
        <v>5</v>
      </c>
    </row>
    <row r="152" spans="2:9" ht="157.5" x14ac:dyDescent="0.25">
      <c r="B152" s="47" t="s">
        <v>254</v>
      </c>
      <c r="C152" s="120" t="s">
        <v>253</v>
      </c>
      <c r="D152" s="59" t="s">
        <v>55</v>
      </c>
      <c r="E152" s="60" t="s">
        <v>40</v>
      </c>
      <c r="F152" s="61">
        <v>300</v>
      </c>
      <c r="G152" s="105">
        <v>136</v>
      </c>
      <c r="H152" s="106">
        <v>155</v>
      </c>
      <c r="I152" s="106">
        <v>177</v>
      </c>
    </row>
    <row r="153" spans="2:9" ht="78.75" x14ac:dyDescent="0.25">
      <c r="B153" s="130" t="s">
        <v>255</v>
      </c>
      <c r="C153" s="120" t="s">
        <v>256</v>
      </c>
      <c r="D153" s="59" t="s">
        <v>55</v>
      </c>
      <c r="E153" s="60" t="s">
        <v>40</v>
      </c>
      <c r="F153" s="61">
        <v>200</v>
      </c>
      <c r="G153" s="44">
        <v>120</v>
      </c>
      <c r="H153" s="45">
        <v>150</v>
      </c>
      <c r="I153" s="45">
        <v>160</v>
      </c>
    </row>
    <row r="154" spans="2:9" ht="63" x14ac:dyDescent="0.25">
      <c r="B154" s="130" t="s">
        <v>257</v>
      </c>
      <c r="C154" s="120" t="s">
        <v>256</v>
      </c>
      <c r="D154" s="59" t="s">
        <v>55</v>
      </c>
      <c r="E154" s="60" t="s">
        <v>40</v>
      </c>
      <c r="F154" s="61">
        <v>300</v>
      </c>
      <c r="G154" s="44">
        <v>10384</v>
      </c>
      <c r="H154" s="45">
        <v>11442</v>
      </c>
      <c r="I154" s="45">
        <v>12382</v>
      </c>
    </row>
    <row r="155" spans="2:9" ht="63" x14ac:dyDescent="0.25">
      <c r="B155" s="130" t="s">
        <v>258</v>
      </c>
      <c r="C155" s="120" t="s">
        <v>259</v>
      </c>
      <c r="D155" s="59" t="s">
        <v>55</v>
      </c>
      <c r="E155" s="60" t="s">
        <v>40</v>
      </c>
      <c r="F155" s="61">
        <v>200</v>
      </c>
      <c r="G155" s="44">
        <v>2</v>
      </c>
      <c r="H155" s="45">
        <v>2</v>
      </c>
      <c r="I155" s="45">
        <v>2</v>
      </c>
    </row>
    <row r="156" spans="2:9" ht="47.25" x14ac:dyDescent="0.25">
      <c r="B156" s="130" t="s">
        <v>260</v>
      </c>
      <c r="C156" s="120" t="s">
        <v>259</v>
      </c>
      <c r="D156" s="59" t="s">
        <v>55</v>
      </c>
      <c r="E156" s="60" t="s">
        <v>40</v>
      </c>
      <c r="F156" s="61">
        <v>300</v>
      </c>
      <c r="G156" s="44">
        <v>98</v>
      </c>
      <c r="H156" s="45">
        <v>102</v>
      </c>
      <c r="I156" s="45">
        <v>106</v>
      </c>
    </row>
    <row r="157" spans="2:9" ht="63" x14ac:dyDescent="0.25">
      <c r="B157" s="47" t="s">
        <v>261</v>
      </c>
      <c r="C157" s="120" t="s">
        <v>262</v>
      </c>
      <c r="D157" s="59" t="s">
        <v>55</v>
      </c>
      <c r="E157" s="60" t="s">
        <v>40</v>
      </c>
      <c r="F157" s="61">
        <v>200</v>
      </c>
      <c r="G157" s="44">
        <v>3</v>
      </c>
      <c r="H157" s="45">
        <v>4</v>
      </c>
      <c r="I157" s="45">
        <v>4</v>
      </c>
    </row>
    <row r="158" spans="2:9" ht="47.25" x14ac:dyDescent="0.25">
      <c r="B158" s="47" t="s">
        <v>263</v>
      </c>
      <c r="C158" s="120" t="s">
        <v>262</v>
      </c>
      <c r="D158" s="59" t="s">
        <v>55</v>
      </c>
      <c r="E158" s="60" t="s">
        <v>40</v>
      </c>
      <c r="F158" s="61">
        <v>300</v>
      </c>
      <c r="G158" s="44">
        <v>195</v>
      </c>
      <c r="H158" s="45">
        <v>202</v>
      </c>
      <c r="I158" s="45">
        <v>210</v>
      </c>
    </row>
    <row r="159" spans="2:9" ht="94.5" x14ac:dyDescent="0.25">
      <c r="B159" s="47" t="s">
        <v>264</v>
      </c>
      <c r="C159" s="120" t="s">
        <v>265</v>
      </c>
      <c r="D159" s="59" t="s">
        <v>55</v>
      </c>
      <c r="E159" s="60" t="s">
        <v>40</v>
      </c>
      <c r="F159" s="61">
        <v>200</v>
      </c>
      <c r="G159" s="44">
        <v>310</v>
      </c>
      <c r="H159" s="45">
        <v>310</v>
      </c>
      <c r="I159" s="45">
        <v>360</v>
      </c>
    </row>
    <row r="160" spans="2:9" ht="78.75" x14ac:dyDescent="0.25">
      <c r="B160" s="47" t="s">
        <v>266</v>
      </c>
      <c r="C160" s="120" t="s">
        <v>265</v>
      </c>
      <c r="D160" s="59" t="s">
        <v>55</v>
      </c>
      <c r="E160" s="60" t="s">
        <v>40</v>
      </c>
      <c r="F160" s="61">
        <v>300</v>
      </c>
      <c r="G160" s="44">
        <v>19321</v>
      </c>
      <c r="H160" s="45">
        <v>19370</v>
      </c>
      <c r="I160" s="45">
        <v>20129</v>
      </c>
    </row>
    <row r="161" spans="2:9" ht="63" x14ac:dyDescent="0.25">
      <c r="B161" s="130" t="s">
        <v>267</v>
      </c>
      <c r="C161" s="120" t="s">
        <v>268</v>
      </c>
      <c r="D161" s="59" t="s">
        <v>55</v>
      </c>
      <c r="E161" s="60" t="s">
        <v>40</v>
      </c>
      <c r="F161" s="61">
        <v>200</v>
      </c>
      <c r="G161" s="44">
        <v>8</v>
      </c>
      <c r="H161" s="45">
        <v>9</v>
      </c>
      <c r="I161" s="45">
        <v>9</v>
      </c>
    </row>
    <row r="162" spans="2:9" ht="47.25" x14ac:dyDescent="0.25">
      <c r="B162" s="130" t="s">
        <v>269</v>
      </c>
      <c r="C162" s="120" t="s">
        <v>268</v>
      </c>
      <c r="D162" s="59" t="s">
        <v>55</v>
      </c>
      <c r="E162" s="60" t="s">
        <v>40</v>
      </c>
      <c r="F162" s="61">
        <v>300</v>
      </c>
      <c r="G162" s="44">
        <v>359</v>
      </c>
      <c r="H162" s="45">
        <v>390</v>
      </c>
      <c r="I162" s="45">
        <v>406</v>
      </c>
    </row>
    <row r="163" spans="2:9" ht="94.5" x14ac:dyDescent="0.25">
      <c r="B163" s="148" t="s">
        <v>270</v>
      </c>
      <c r="C163" s="120" t="s">
        <v>271</v>
      </c>
      <c r="D163" s="59" t="s">
        <v>55</v>
      </c>
      <c r="E163" s="60" t="s">
        <v>40</v>
      </c>
      <c r="F163" s="61">
        <v>300</v>
      </c>
      <c r="G163" s="44">
        <v>45.7</v>
      </c>
      <c r="H163" s="45">
        <v>45.7</v>
      </c>
      <c r="I163" s="45">
        <v>45.7</v>
      </c>
    </row>
    <row r="164" spans="2:9" ht="31.5" x14ac:dyDescent="0.25">
      <c r="B164" s="26" t="s">
        <v>272</v>
      </c>
      <c r="C164" s="145" t="s">
        <v>273</v>
      </c>
      <c r="D164" s="49"/>
      <c r="E164" s="50"/>
      <c r="F164" s="51"/>
      <c r="G164" s="31">
        <f>G165</f>
        <v>42721</v>
      </c>
      <c r="H164" s="31">
        <f t="shared" ref="H164:I164" si="41">H165</f>
        <v>45276</v>
      </c>
      <c r="I164" s="31">
        <f t="shared" si="41"/>
        <v>47729</v>
      </c>
    </row>
    <row r="165" spans="2:9" ht="47.25" x14ac:dyDescent="0.25">
      <c r="B165" s="53" t="s">
        <v>274</v>
      </c>
      <c r="C165" s="118" t="s">
        <v>275</v>
      </c>
      <c r="D165" s="55"/>
      <c r="E165" s="56"/>
      <c r="F165" s="99"/>
      <c r="G165" s="37">
        <f t="shared" ref="G165:I165" si="42">G167+G166</f>
        <v>42721</v>
      </c>
      <c r="H165" s="37">
        <f t="shared" si="42"/>
        <v>45276</v>
      </c>
      <c r="I165" s="37">
        <f t="shared" si="42"/>
        <v>47729</v>
      </c>
    </row>
    <row r="166" spans="2:9" ht="78.75" x14ac:dyDescent="0.25">
      <c r="B166" s="149" t="s">
        <v>276</v>
      </c>
      <c r="C166" s="69" t="s">
        <v>277</v>
      </c>
      <c r="D166" s="59" t="s">
        <v>55</v>
      </c>
      <c r="E166" s="60" t="s">
        <v>99</v>
      </c>
      <c r="F166" s="117">
        <v>600</v>
      </c>
      <c r="G166" s="42">
        <v>42700</v>
      </c>
      <c r="H166" s="88">
        <v>45255</v>
      </c>
      <c r="I166" s="88">
        <v>47708</v>
      </c>
    </row>
    <row r="167" spans="2:9" ht="157.5" x14ac:dyDescent="0.25">
      <c r="B167" s="122" t="s">
        <v>278</v>
      </c>
      <c r="C167" s="120" t="s">
        <v>279</v>
      </c>
      <c r="D167" s="59" t="s">
        <v>55</v>
      </c>
      <c r="E167" s="60" t="s">
        <v>40</v>
      </c>
      <c r="F167" s="61">
        <v>100</v>
      </c>
      <c r="G167" s="44">
        <v>21</v>
      </c>
      <c r="H167" s="45">
        <v>21</v>
      </c>
      <c r="I167" s="45">
        <v>21</v>
      </c>
    </row>
    <row r="168" spans="2:9" ht="47.25" x14ac:dyDescent="0.25">
      <c r="B168" s="141" t="s">
        <v>280</v>
      </c>
      <c r="C168" s="145" t="s">
        <v>281</v>
      </c>
      <c r="D168" s="49"/>
      <c r="E168" s="50"/>
      <c r="F168" s="51"/>
      <c r="G168" s="146">
        <f t="shared" ref="G168:I168" si="43">G169+G177</f>
        <v>37377</v>
      </c>
      <c r="H168" s="146">
        <f t="shared" si="43"/>
        <v>40331</v>
      </c>
      <c r="I168" s="146">
        <f t="shared" si="43"/>
        <v>43971</v>
      </c>
    </row>
    <row r="169" spans="2:9" ht="31.5" x14ac:dyDescent="0.25">
      <c r="B169" s="46" t="s">
        <v>282</v>
      </c>
      <c r="C169" s="118" t="s">
        <v>283</v>
      </c>
      <c r="D169" s="55"/>
      <c r="E169" s="56"/>
      <c r="F169" s="99"/>
      <c r="G169" s="147">
        <f t="shared" ref="G169:I169" si="44">SUM(G170:G176)</f>
        <v>25965</v>
      </c>
      <c r="H169" s="147">
        <f t="shared" si="44"/>
        <v>28606</v>
      </c>
      <c r="I169" s="147">
        <f t="shared" si="44"/>
        <v>31214</v>
      </c>
    </row>
    <row r="170" spans="2:9" ht="63" x14ac:dyDescent="0.25">
      <c r="B170" s="100" t="s">
        <v>284</v>
      </c>
      <c r="C170" s="120" t="s">
        <v>285</v>
      </c>
      <c r="D170" s="59" t="s">
        <v>55</v>
      </c>
      <c r="E170" s="60" t="s">
        <v>40</v>
      </c>
      <c r="F170" s="61">
        <v>200</v>
      </c>
      <c r="G170" s="44">
        <v>110</v>
      </c>
      <c r="H170" s="45">
        <v>120</v>
      </c>
      <c r="I170" s="45">
        <v>130</v>
      </c>
    </row>
    <row r="171" spans="2:9" ht="47.25" x14ac:dyDescent="0.25">
      <c r="B171" s="100" t="s">
        <v>286</v>
      </c>
      <c r="C171" s="120" t="s">
        <v>285</v>
      </c>
      <c r="D171" s="59" t="s">
        <v>55</v>
      </c>
      <c r="E171" s="60" t="s">
        <v>40</v>
      </c>
      <c r="F171" s="61">
        <v>300</v>
      </c>
      <c r="G171" s="44">
        <v>9500</v>
      </c>
      <c r="H171" s="45">
        <v>11152</v>
      </c>
      <c r="I171" s="45">
        <v>12154</v>
      </c>
    </row>
    <row r="172" spans="2:9" ht="78.75" x14ac:dyDescent="0.25">
      <c r="B172" s="47" t="s">
        <v>287</v>
      </c>
      <c r="C172" s="120" t="s">
        <v>288</v>
      </c>
      <c r="D172" s="59" t="s">
        <v>55</v>
      </c>
      <c r="E172" s="60" t="s">
        <v>40</v>
      </c>
      <c r="F172" s="61">
        <v>200</v>
      </c>
      <c r="G172" s="44">
        <v>6</v>
      </c>
      <c r="H172" s="45">
        <v>6</v>
      </c>
      <c r="I172" s="45">
        <v>6</v>
      </c>
    </row>
    <row r="173" spans="2:9" ht="63" x14ac:dyDescent="0.25">
      <c r="B173" s="47" t="s">
        <v>289</v>
      </c>
      <c r="C173" s="120" t="s">
        <v>288</v>
      </c>
      <c r="D173" s="59" t="s">
        <v>55</v>
      </c>
      <c r="E173" s="60" t="s">
        <v>40</v>
      </c>
      <c r="F173" s="61">
        <v>300</v>
      </c>
      <c r="G173" s="44">
        <v>422</v>
      </c>
      <c r="H173" s="45">
        <v>464</v>
      </c>
      <c r="I173" s="45">
        <v>494</v>
      </c>
    </row>
    <row r="174" spans="2:9" ht="78.75" x14ac:dyDescent="0.25">
      <c r="B174" s="47" t="s">
        <v>290</v>
      </c>
      <c r="C174" s="120" t="s">
        <v>288</v>
      </c>
      <c r="D174" s="59" t="s">
        <v>55</v>
      </c>
      <c r="E174" s="60" t="s">
        <v>40</v>
      </c>
      <c r="F174" s="61">
        <v>600</v>
      </c>
      <c r="G174" s="105">
        <v>11790</v>
      </c>
      <c r="H174" s="106">
        <v>12562</v>
      </c>
      <c r="I174" s="106">
        <v>13956</v>
      </c>
    </row>
    <row r="175" spans="2:9" ht="94.5" x14ac:dyDescent="0.25">
      <c r="B175" s="47" t="s">
        <v>291</v>
      </c>
      <c r="C175" s="58" t="s">
        <v>292</v>
      </c>
      <c r="D175" s="59" t="s">
        <v>55</v>
      </c>
      <c r="E175" s="60" t="s">
        <v>112</v>
      </c>
      <c r="F175" s="117">
        <v>200</v>
      </c>
      <c r="G175" s="44">
        <v>77</v>
      </c>
      <c r="H175" s="45">
        <v>82</v>
      </c>
      <c r="I175" s="45">
        <v>84</v>
      </c>
    </row>
    <row r="176" spans="2:9" ht="94.5" x14ac:dyDescent="0.25">
      <c r="B176" s="47" t="s">
        <v>293</v>
      </c>
      <c r="C176" s="58" t="s">
        <v>292</v>
      </c>
      <c r="D176" s="59" t="s">
        <v>55</v>
      </c>
      <c r="E176" s="60" t="s">
        <v>112</v>
      </c>
      <c r="F176" s="117">
        <v>300</v>
      </c>
      <c r="G176" s="44">
        <v>4060</v>
      </c>
      <c r="H176" s="45">
        <v>4220</v>
      </c>
      <c r="I176" s="45">
        <v>4390</v>
      </c>
    </row>
    <row r="177" spans="2:9" ht="47.25" x14ac:dyDescent="0.25">
      <c r="B177" s="53" t="s">
        <v>294</v>
      </c>
      <c r="C177" s="54" t="s">
        <v>295</v>
      </c>
      <c r="D177" s="55"/>
      <c r="E177" s="56"/>
      <c r="F177" s="116"/>
      <c r="G177" s="37">
        <f t="shared" ref="G177:I177" si="45">SUM(G178:G185)</f>
        <v>11412</v>
      </c>
      <c r="H177" s="37">
        <f t="shared" si="45"/>
        <v>11725</v>
      </c>
      <c r="I177" s="37">
        <f t="shared" si="45"/>
        <v>12757</v>
      </c>
    </row>
    <row r="178" spans="2:9" ht="78.75" x14ac:dyDescent="0.25">
      <c r="B178" s="151" t="s">
        <v>296</v>
      </c>
      <c r="C178" s="120" t="s">
        <v>297</v>
      </c>
      <c r="D178" s="59" t="s">
        <v>55</v>
      </c>
      <c r="E178" s="60" t="s">
        <v>112</v>
      </c>
      <c r="F178" s="61">
        <v>200</v>
      </c>
      <c r="G178" s="44"/>
      <c r="H178" s="45"/>
      <c r="I178" s="45">
        <v>315</v>
      </c>
    </row>
    <row r="179" spans="2:9" ht="110.25" x14ac:dyDescent="0.25">
      <c r="B179" s="148" t="s">
        <v>298</v>
      </c>
      <c r="C179" s="120" t="s">
        <v>299</v>
      </c>
      <c r="D179" s="59" t="s">
        <v>55</v>
      </c>
      <c r="E179" s="60" t="s">
        <v>112</v>
      </c>
      <c r="F179" s="61">
        <v>200</v>
      </c>
      <c r="G179" s="44">
        <v>1</v>
      </c>
      <c r="H179" s="45">
        <v>1</v>
      </c>
      <c r="I179" s="45">
        <v>1</v>
      </c>
    </row>
    <row r="180" spans="2:9" ht="94.5" x14ac:dyDescent="0.25">
      <c r="B180" s="148" t="s">
        <v>300</v>
      </c>
      <c r="C180" s="120" t="s">
        <v>299</v>
      </c>
      <c r="D180" s="59" t="s">
        <v>55</v>
      </c>
      <c r="E180" s="60" t="s">
        <v>112</v>
      </c>
      <c r="F180" s="61">
        <v>300</v>
      </c>
      <c r="G180" s="44">
        <v>119</v>
      </c>
      <c r="H180" s="45">
        <v>119</v>
      </c>
      <c r="I180" s="45">
        <v>119</v>
      </c>
    </row>
    <row r="181" spans="2:9" ht="78.75" x14ac:dyDescent="0.25">
      <c r="B181" s="47" t="s">
        <v>301</v>
      </c>
      <c r="C181" s="58" t="s">
        <v>302</v>
      </c>
      <c r="D181" s="59" t="s">
        <v>55</v>
      </c>
      <c r="E181" s="60" t="s">
        <v>112</v>
      </c>
      <c r="F181" s="117">
        <v>200</v>
      </c>
      <c r="G181" s="44">
        <v>40</v>
      </c>
      <c r="H181" s="45">
        <v>42</v>
      </c>
      <c r="I181" s="45">
        <v>44</v>
      </c>
    </row>
    <row r="182" spans="2:9" ht="78.75" x14ac:dyDescent="0.25">
      <c r="B182" s="47" t="s">
        <v>303</v>
      </c>
      <c r="C182" s="58" t="s">
        <v>302</v>
      </c>
      <c r="D182" s="59" t="s">
        <v>55</v>
      </c>
      <c r="E182" s="60" t="s">
        <v>112</v>
      </c>
      <c r="F182" s="117">
        <v>300</v>
      </c>
      <c r="G182" s="44">
        <v>4002</v>
      </c>
      <c r="H182" s="45">
        <v>4162</v>
      </c>
      <c r="I182" s="45">
        <v>4328</v>
      </c>
    </row>
    <row r="183" spans="2:9" ht="63" x14ac:dyDescent="0.25">
      <c r="B183" s="100" t="s">
        <v>304</v>
      </c>
      <c r="C183" s="58" t="s">
        <v>305</v>
      </c>
      <c r="D183" s="59" t="s">
        <v>55</v>
      </c>
      <c r="E183" s="60" t="s">
        <v>112</v>
      </c>
      <c r="F183" s="117">
        <v>200</v>
      </c>
      <c r="G183" s="44">
        <v>42</v>
      </c>
      <c r="H183" s="45">
        <v>47</v>
      </c>
      <c r="I183" s="45">
        <v>51</v>
      </c>
    </row>
    <row r="184" spans="2:9" ht="47.25" x14ac:dyDescent="0.25">
      <c r="B184" s="100" t="s">
        <v>306</v>
      </c>
      <c r="C184" s="58" t="s">
        <v>305</v>
      </c>
      <c r="D184" s="59" t="s">
        <v>55</v>
      </c>
      <c r="E184" s="60" t="s">
        <v>112</v>
      </c>
      <c r="F184" s="117">
        <v>300</v>
      </c>
      <c r="G184" s="44">
        <v>5256</v>
      </c>
      <c r="H184" s="45">
        <v>5815</v>
      </c>
      <c r="I184" s="45">
        <v>6344</v>
      </c>
    </row>
    <row r="185" spans="2:9" ht="78.75" x14ac:dyDescent="0.25">
      <c r="B185" s="47" t="s">
        <v>307</v>
      </c>
      <c r="C185" s="58" t="s">
        <v>308</v>
      </c>
      <c r="D185" s="59" t="s">
        <v>55</v>
      </c>
      <c r="E185" s="60" t="s">
        <v>112</v>
      </c>
      <c r="F185" s="117">
        <v>300</v>
      </c>
      <c r="G185" s="42">
        <v>1952</v>
      </c>
      <c r="H185" s="45">
        <v>1539</v>
      </c>
      <c r="I185" s="45">
        <v>1555</v>
      </c>
    </row>
    <row r="186" spans="2:9" ht="31.5" x14ac:dyDescent="0.25">
      <c r="B186" s="141" t="s">
        <v>309</v>
      </c>
      <c r="C186" s="145" t="s">
        <v>310</v>
      </c>
      <c r="D186" s="49"/>
      <c r="E186" s="50"/>
      <c r="F186" s="51"/>
      <c r="G186" s="146">
        <f>G187+G190+G193+G196+G200</f>
        <v>12244.1</v>
      </c>
      <c r="H186" s="146">
        <f t="shared" ref="H186:I186" si="46">H187+H190+H193+H196+H200</f>
        <v>12503.599999999999</v>
      </c>
      <c r="I186" s="146">
        <f t="shared" si="46"/>
        <v>0</v>
      </c>
    </row>
    <row r="187" spans="2:9" ht="63" x14ac:dyDescent="0.25">
      <c r="B187" s="152" t="s">
        <v>311</v>
      </c>
      <c r="C187" s="66" t="s">
        <v>312</v>
      </c>
      <c r="D187" s="55"/>
      <c r="E187" s="56"/>
      <c r="F187" s="110"/>
      <c r="G187" s="57">
        <f t="shared" ref="G187:I187" si="47">G189+G188</f>
        <v>9506.2999999999993</v>
      </c>
      <c r="H187" s="57">
        <f t="shared" si="47"/>
        <v>9992.2999999999993</v>
      </c>
      <c r="I187" s="57">
        <f t="shared" si="47"/>
        <v>0</v>
      </c>
    </row>
    <row r="188" spans="2:9" ht="63" x14ac:dyDescent="0.25">
      <c r="B188" s="149" t="s">
        <v>313</v>
      </c>
      <c r="C188" s="69" t="s">
        <v>314</v>
      </c>
      <c r="D188" s="59" t="s">
        <v>55</v>
      </c>
      <c r="E188" s="60" t="s">
        <v>19</v>
      </c>
      <c r="F188" s="117">
        <v>200</v>
      </c>
      <c r="G188" s="44">
        <v>92.3</v>
      </c>
      <c r="H188" s="45">
        <v>97</v>
      </c>
      <c r="I188" s="45"/>
    </row>
    <row r="189" spans="2:9" ht="47.25" x14ac:dyDescent="0.25">
      <c r="B189" s="149" t="s">
        <v>315</v>
      </c>
      <c r="C189" s="69" t="s">
        <v>314</v>
      </c>
      <c r="D189" s="59" t="s">
        <v>55</v>
      </c>
      <c r="E189" s="60" t="s">
        <v>19</v>
      </c>
      <c r="F189" s="117">
        <v>300</v>
      </c>
      <c r="G189" s="44">
        <v>9414</v>
      </c>
      <c r="H189" s="45">
        <v>9895.2999999999993</v>
      </c>
      <c r="I189" s="45"/>
    </row>
    <row r="190" spans="2:9" ht="47.25" x14ac:dyDescent="0.25">
      <c r="B190" s="46" t="s">
        <v>316</v>
      </c>
      <c r="C190" s="118" t="s">
        <v>317</v>
      </c>
      <c r="D190" s="55"/>
      <c r="E190" s="56"/>
      <c r="F190" s="99"/>
      <c r="G190" s="147">
        <f t="shared" ref="G190:I190" si="48">G191+G192</f>
        <v>661.5</v>
      </c>
      <c r="H190" s="147">
        <f t="shared" si="48"/>
        <v>689.3</v>
      </c>
      <c r="I190" s="147">
        <f t="shared" si="48"/>
        <v>0</v>
      </c>
    </row>
    <row r="191" spans="2:9" ht="78.75" x14ac:dyDescent="0.25">
      <c r="B191" s="47" t="s">
        <v>318</v>
      </c>
      <c r="C191" s="120" t="s">
        <v>319</v>
      </c>
      <c r="D191" s="59" t="s">
        <v>55</v>
      </c>
      <c r="E191" s="60" t="s">
        <v>40</v>
      </c>
      <c r="F191" s="61">
        <v>200</v>
      </c>
      <c r="G191" s="44">
        <v>4.7</v>
      </c>
      <c r="H191" s="45">
        <v>4.9000000000000004</v>
      </c>
      <c r="I191" s="45"/>
    </row>
    <row r="192" spans="2:9" ht="63" x14ac:dyDescent="0.25">
      <c r="B192" s="47" t="s">
        <v>320</v>
      </c>
      <c r="C192" s="120" t="s">
        <v>319</v>
      </c>
      <c r="D192" s="59" t="s">
        <v>55</v>
      </c>
      <c r="E192" s="60" t="s">
        <v>40</v>
      </c>
      <c r="F192" s="61">
        <v>300</v>
      </c>
      <c r="G192" s="44">
        <v>656.8</v>
      </c>
      <c r="H192" s="45">
        <v>684.4</v>
      </c>
      <c r="I192" s="45"/>
    </row>
    <row r="193" spans="2:9" ht="63" x14ac:dyDescent="0.25">
      <c r="B193" s="152" t="s">
        <v>321</v>
      </c>
      <c r="C193" s="66" t="s">
        <v>322</v>
      </c>
      <c r="D193" s="55"/>
      <c r="E193" s="56"/>
      <c r="F193" s="110"/>
      <c r="G193" s="57">
        <f t="shared" ref="G193:I193" si="49">G195+G194</f>
        <v>760.7</v>
      </c>
      <c r="H193" s="57">
        <f t="shared" si="49"/>
        <v>799.6</v>
      </c>
      <c r="I193" s="57">
        <f t="shared" si="49"/>
        <v>0</v>
      </c>
    </row>
    <row r="194" spans="2:9" ht="63" x14ac:dyDescent="0.25">
      <c r="B194" s="149" t="s">
        <v>323</v>
      </c>
      <c r="C194" s="69" t="s">
        <v>324</v>
      </c>
      <c r="D194" s="59" t="s">
        <v>55</v>
      </c>
      <c r="E194" s="60" t="s">
        <v>19</v>
      </c>
      <c r="F194" s="117">
        <v>200</v>
      </c>
      <c r="G194" s="44">
        <v>10.199999999999999</v>
      </c>
      <c r="H194" s="45">
        <v>10.7</v>
      </c>
      <c r="I194" s="45"/>
    </row>
    <row r="195" spans="2:9" ht="47.25" x14ac:dyDescent="0.25">
      <c r="B195" s="149" t="s">
        <v>315</v>
      </c>
      <c r="C195" s="69" t="s">
        <v>324</v>
      </c>
      <c r="D195" s="59" t="s">
        <v>55</v>
      </c>
      <c r="E195" s="60" t="s">
        <v>19</v>
      </c>
      <c r="F195" s="117">
        <v>300</v>
      </c>
      <c r="G195" s="44">
        <v>750.5</v>
      </c>
      <c r="H195" s="45">
        <v>788.9</v>
      </c>
      <c r="I195" s="45"/>
    </row>
    <row r="196" spans="2:9" ht="47.25" x14ac:dyDescent="0.25">
      <c r="B196" s="53" t="s">
        <v>325</v>
      </c>
      <c r="C196" s="66" t="s">
        <v>326</v>
      </c>
      <c r="D196" s="55"/>
      <c r="E196" s="56"/>
      <c r="F196" s="110"/>
      <c r="G196" s="37">
        <f>G197+G198+G199</f>
        <v>1204.7</v>
      </c>
      <c r="H196" s="37">
        <f t="shared" ref="H196:I196" si="50">H197+H198+H199</f>
        <v>911.5</v>
      </c>
      <c r="I196" s="37">
        <f t="shared" si="50"/>
        <v>0</v>
      </c>
    </row>
    <row r="197" spans="2:9" ht="47.25" x14ac:dyDescent="0.25">
      <c r="B197" s="149" t="s">
        <v>327</v>
      </c>
      <c r="C197" s="69" t="s">
        <v>328</v>
      </c>
      <c r="D197" s="59" t="s">
        <v>55</v>
      </c>
      <c r="E197" s="60" t="s">
        <v>99</v>
      </c>
      <c r="F197" s="117">
        <v>600</v>
      </c>
      <c r="G197" s="44">
        <v>33</v>
      </c>
      <c r="H197" s="45">
        <v>35.5</v>
      </c>
      <c r="I197" s="45"/>
    </row>
    <row r="198" spans="2:9" ht="47.25" x14ac:dyDescent="0.25">
      <c r="B198" s="130" t="s">
        <v>329</v>
      </c>
      <c r="C198" s="120" t="s">
        <v>328</v>
      </c>
      <c r="D198" s="59" t="s">
        <v>55</v>
      </c>
      <c r="E198" s="60" t="s">
        <v>40</v>
      </c>
      <c r="F198" s="61">
        <v>200</v>
      </c>
      <c r="G198" s="153">
        <v>1141.7</v>
      </c>
      <c r="H198" s="154">
        <v>846</v>
      </c>
      <c r="I198" s="154"/>
    </row>
    <row r="199" spans="2:9" ht="31.5" x14ac:dyDescent="0.25">
      <c r="B199" s="130" t="s">
        <v>183</v>
      </c>
      <c r="C199" s="120" t="s">
        <v>328</v>
      </c>
      <c r="D199" s="59" t="s">
        <v>55</v>
      </c>
      <c r="E199" s="60" t="s">
        <v>40</v>
      </c>
      <c r="F199" s="61">
        <v>300</v>
      </c>
      <c r="G199" s="153">
        <v>30</v>
      </c>
      <c r="H199" s="154">
        <v>30</v>
      </c>
      <c r="I199" s="154"/>
    </row>
    <row r="200" spans="2:9" ht="47.25" x14ac:dyDescent="0.25">
      <c r="B200" s="46" t="s">
        <v>330</v>
      </c>
      <c r="C200" s="118" t="s">
        <v>331</v>
      </c>
      <c r="D200" s="55"/>
      <c r="E200" s="56"/>
      <c r="F200" s="99"/>
      <c r="G200" s="147">
        <f t="shared" ref="G200:I200" si="51">SUM(G201:G202)</f>
        <v>110.9</v>
      </c>
      <c r="H200" s="147">
        <f t="shared" si="51"/>
        <v>110.9</v>
      </c>
      <c r="I200" s="147">
        <f t="shared" si="51"/>
        <v>0</v>
      </c>
    </row>
    <row r="201" spans="2:9" ht="78.75" x14ac:dyDescent="0.25">
      <c r="B201" s="122" t="s">
        <v>332</v>
      </c>
      <c r="C201" s="155" t="s">
        <v>333</v>
      </c>
      <c r="D201" s="59" t="s">
        <v>55</v>
      </c>
      <c r="E201" s="60" t="s">
        <v>40</v>
      </c>
      <c r="F201" s="61">
        <v>200</v>
      </c>
      <c r="G201" s="44">
        <v>0.9</v>
      </c>
      <c r="H201" s="45">
        <v>0.9</v>
      </c>
      <c r="I201" s="45"/>
    </row>
    <row r="202" spans="2:9" ht="63" x14ac:dyDescent="0.25">
      <c r="B202" s="122" t="s">
        <v>334</v>
      </c>
      <c r="C202" s="155" t="s">
        <v>333</v>
      </c>
      <c r="D202" s="59" t="s">
        <v>55</v>
      </c>
      <c r="E202" s="60" t="s">
        <v>40</v>
      </c>
      <c r="F202" s="61">
        <v>300</v>
      </c>
      <c r="G202" s="44">
        <v>110</v>
      </c>
      <c r="H202" s="45">
        <v>110</v>
      </c>
      <c r="I202" s="45"/>
    </row>
    <row r="203" spans="2:9" ht="47.25" x14ac:dyDescent="0.25">
      <c r="B203" s="141" t="s">
        <v>335</v>
      </c>
      <c r="C203" s="63" t="s">
        <v>336</v>
      </c>
      <c r="D203" s="49"/>
      <c r="E203" s="50"/>
      <c r="F203" s="51"/>
      <c r="G203" s="31">
        <f t="shared" ref="G203:I204" si="52">G204</f>
        <v>1685</v>
      </c>
      <c r="H203" s="31">
        <f t="shared" si="52"/>
        <v>1685</v>
      </c>
      <c r="I203" s="31">
        <f t="shared" si="52"/>
        <v>0</v>
      </c>
    </row>
    <row r="204" spans="2:9" ht="63" x14ac:dyDescent="0.25">
      <c r="B204" s="46" t="s">
        <v>337</v>
      </c>
      <c r="C204" s="66" t="s">
        <v>338</v>
      </c>
      <c r="D204" s="55"/>
      <c r="E204" s="56"/>
      <c r="F204" s="99"/>
      <c r="G204" s="37">
        <f>G205</f>
        <v>1685</v>
      </c>
      <c r="H204" s="37">
        <f t="shared" si="52"/>
        <v>1685</v>
      </c>
      <c r="I204" s="37">
        <f t="shared" si="52"/>
        <v>0</v>
      </c>
    </row>
    <row r="205" spans="2:9" ht="63" x14ac:dyDescent="0.25">
      <c r="B205" s="136" t="s">
        <v>339</v>
      </c>
      <c r="C205" s="69" t="s">
        <v>340</v>
      </c>
      <c r="D205" s="59" t="s">
        <v>55</v>
      </c>
      <c r="E205" s="60" t="s">
        <v>91</v>
      </c>
      <c r="F205" s="61">
        <v>600</v>
      </c>
      <c r="G205" s="44">
        <v>1685</v>
      </c>
      <c r="H205" s="45">
        <v>1685</v>
      </c>
      <c r="I205" s="45"/>
    </row>
    <row r="206" spans="2:9" ht="31.5" x14ac:dyDescent="0.25">
      <c r="B206" s="141" t="s">
        <v>86</v>
      </c>
      <c r="C206" s="63" t="s">
        <v>341</v>
      </c>
      <c r="D206" s="49"/>
      <c r="E206" s="50"/>
      <c r="F206" s="51"/>
      <c r="G206" s="31">
        <f>G207+G214+G217+G220+G223+G210</f>
        <v>18772.2</v>
      </c>
      <c r="H206" s="31">
        <f>H207+H214+H217+H220+H223+H210</f>
        <v>19879.2</v>
      </c>
      <c r="I206" s="31">
        <f>I207+I214+I217+I220+I223+I210</f>
        <v>21056.2</v>
      </c>
    </row>
    <row r="207" spans="2:9" ht="47.25" x14ac:dyDescent="0.25">
      <c r="B207" s="53" t="s">
        <v>342</v>
      </c>
      <c r="C207" s="54" t="s">
        <v>343</v>
      </c>
      <c r="D207" s="55"/>
      <c r="E207" s="56"/>
      <c r="F207" s="99"/>
      <c r="G207" s="57">
        <f t="shared" ref="G207:I207" si="53">G209+G208</f>
        <v>10168</v>
      </c>
      <c r="H207" s="57">
        <f t="shared" si="53"/>
        <v>10610</v>
      </c>
      <c r="I207" s="57">
        <f t="shared" si="53"/>
        <v>11185</v>
      </c>
    </row>
    <row r="208" spans="2:9" ht="110.25" x14ac:dyDescent="0.25">
      <c r="B208" s="38" t="s">
        <v>344</v>
      </c>
      <c r="C208" s="156" t="s">
        <v>345</v>
      </c>
      <c r="D208" s="59" t="s">
        <v>55</v>
      </c>
      <c r="E208" s="60" t="s">
        <v>91</v>
      </c>
      <c r="F208" s="61">
        <v>100</v>
      </c>
      <c r="G208" s="124">
        <v>10128</v>
      </c>
      <c r="H208" s="43">
        <v>10570</v>
      </c>
      <c r="I208" s="43">
        <v>11145</v>
      </c>
    </row>
    <row r="209" spans="2:9" ht="63" x14ac:dyDescent="0.25">
      <c r="B209" s="38" t="s">
        <v>346</v>
      </c>
      <c r="C209" s="156" t="s">
        <v>345</v>
      </c>
      <c r="D209" s="59" t="s">
        <v>55</v>
      </c>
      <c r="E209" s="60" t="s">
        <v>91</v>
      </c>
      <c r="F209" s="61">
        <v>200</v>
      </c>
      <c r="G209" s="124">
        <v>40</v>
      </c>
      <c r="H209" s="43">
        <v>40</v>
      </c>
      <c r="I209" s="43">
        <v>40</v>
      </c>
    </row>
    <row r="210" spans="2:9" ht="47.25" x14ac:dyDescent="0.25">
      <c r="B210" s="53" t="s">
        <v>274</v>
      </c>
      <c r="C210" s="66" t="s">
        <v>347</v>
      </c>
      <c r="D210" s="55"/>
      <c r="E210" s="56"/>
      <c r="F210" s="110"/>
      <c r="G210" s="37">
        <f>G211+G212+G213</f>
        <v>5524</v>
      </c>
      <c r="H210" s="37">
        <f t="shared" ref="H210:I210" si="54">H211+H212+H213</f>
        <v>6062</v>
      </c>
      <c r="I210" s="37">
        <f t="shared" si="54"/>
        <v>6502</v>
      </c>
    </row>
    <row r="211" spans="2:9" ht="126" x14ac:dyDescent="0.25">
      <c r="B211" s="149" t="s">
        <v>348</v>
      </c>
      <c r="C211" s="69" t="s">
        <v>349</v>
      </c>
      <c r="D211" s="59" t="s">
        <v>55</v>
      </c>
      <c r="E211" s="60" t="s">
        <v>99</v>
      </c>
      <c r="F211" s="117">
        <v>100</v>
      </c>
      <c r="G211" s="124">
        <v>3552</v>
      </c>
      <c r="H211" s="43">
        <v>3694</v>
      </c>
      <c r="I211" s="43">
        <v>3842</v>
      </c>
    </row>
    <row r="212" spans="2:9" ht="78.75" x14ac:dyDescent="0.25">
      <c r="B212" s="149" t="s">
        <v>350</v>
      </c>
      <c r="C212" s="69" t="s">
        <v>349</v>
      </c>
      <c r="D212" s="59" t="s">
        <v>55</v>
      </c>
      <c r="E212" s="60" t="s">
        <v>99</v>
      </c>
      <c r="F212" s="117">
        <v>200</v>
      </c>
      <c r="G212" s="105">
        <v>1941</v>
      </c>
      <c r="H212" s="106">
        <v>2337</v>
      </c>
      <c r="I212" s="106">
        <v>2629</v>
      </c>
    </row>
    <row r="213" spans="2:9" ht="47.25" x14ac:dyDescent="0.25">
      <c r="B213" s="149" t="s">
        <v>351</v>
      </c>
      <c r="C213" s="69" t="s">
        <v>349</v>
      </c>
      <c r="D213" s="59" t="s">
        <v>55</v>
      </c>
      <c r="E213" s="60" t="s">
        <v>99</v>
      </c>
      <c r="F213" s="117">
        <v>800</v>
      </c>
      <c r="G213" s="105">
        <v>31</v>
      </c>
      <c r="H213" s="106">
        <v>31</v>
      </c>
      <c r="I213" s="106">
        <v>31</v>
      </c>
    </row>
    <row r="214" spans="2:9" ht="78.75" x14ac:dyDescent="0.25">
      <c r="B214" s="157" t="s">
        <v>352</v>
      </c>
      <c r="C214" s="66" t="s">
        <v>353</v>
      </c>
      <c r="D214" s="158"/>
      <c r="E214" s="56"/>
      <c r="F214" s="159"/>
      <c r="G214" s="57">
        <f t="shared" ref="G214:I214" si="55">SUM(G215:G216)</f>
        <v>1176</v>
      </c>
      <c r="H214" s="57">
        <f t="shared" si="55"/>
        <v>1228</v>
      </c>
      <c r="I214" s="57">
        <f t="shared" si="55"/>
        <v>1294</v>
      </c>
    </row>
    <row r="215" spans="2:9" ht="157.5" x14ac:dyDescent="0.25">
      <c r="B215" s="38" t="s">
        <v>354</v>
      </c>
      <c r="C215" s="156" t="s">
        <v>355</v>
      </c>
      <c r="D215" s="59" t="s">
        <v>55</v>
      </c>
      <c r="E215" s="60" t="s">
        <v>91</v>
      </c>
      <c r="F215" s="87" t="s">
        <v>56</v>
      </c>
      <c r="G215" s="124">
        <v>1172</v>
      </c>
      <c r="H215" s="43">
        <v>1224</v>
      </c>
      <c r="I215" s="43">
        <v>1290</v>
      </c>
    </row>
    <row r="216" spans="2:9" ht="110.25" x14ac:dyDescent="0.25">
      <c r="B216" s="38" t="s">
        <v>356</v>
      </c>
      <c r="C216" s="156" t="s">
        <v>355</v>
      </c>
      <c r="D216" s="59" t="s">
        <v>55</v>
      </c>
      <c r="E216" s="60" t="s">
        <v>91</v>
      </c>
      <c r="F216" s="87" t="s">
        <v>27</v>
      </c>
      <c r="G216" s="124">
        <v>4</v>
      </c>
      <c r="H216" s="43">
        <v>4</v>
      </c>
      <c r="I216" s="43">
        <v>4</v>
      </c>
    </row>
    <row r="217" spans="2:9" ht="47.25" x14ac:dyDescent="0.25">
      <c r="B217" s="157" t="s">
        <v>357</v>
      </c>
      <c r="C217" s="66" t="s">
        <v>358</v>
      </c>
      <c r="D217" s="158"/>
      <c r="E217" s="56"/>
      <c r="F217" s="159"/>
      <c r="G217" s="57">
        <f t="shared" ref="G217:I217" si="56">G219+G218</f>
        <v>536</v>
      </c>
      <c r="H217" s="57">
        <f t="shared" si="56"/>
        <v>557</v>
      </c>
      <c r="I217" s="57">
        <f t="shared" si="56"/>
        <v>584</v>
      </c>
    </row>
    <row r="218" spans="2:9" ht="126" x14ac:dyDescent="0.25">
      <c r="B218" s="38" t="s">
        <v>359</v>
      </c>
      <c r="C218" s="156" t="s">
        <v>360</v>
      </c>
      <c r="D218" s="59" t="s">
        <v>55</v>
      </c>
      <c r="E218" s="60" t="s">
        <v>91</v>
      </c>
      <c r="F218" s="87" t="s">
        <v>56</v>
      </c>
      <c r="G218" s="124">
        <v>477</v>
      </c>
      <c r="H218" s="43">
        <v>498</v>
      </c>
      <c r="I218" s="43">
        <v>525</v>
      </c>
    </row>
    <row r="219" spans="2:9" ht="78.75" x14ac:dyDescent="0.25">
      <c r="B219" s="38" t="s">
        <v>361</v>
      </c>
      <c r="C219" s="156" t="s">
        <v>360</v>
      </c>
      <c r="D219" s="59" t="s">
        <v>55</v>
      </c>
      <c r="E219" s="60" t="s">
        <v>91</v>
      </c>
      <c r="F219" s="87" t="s">
        <v>27</v>
      </c>
      <c r="G219" s="124">
        <v>59</v>
      </c>
      <c r="H219" s="43">
        <v>59</v>
      </c>
      <c r="I219" s="43">
        <v>59</v>
      </c>
    </row>
    <row r="220" spans="2:9" ht="63" x14ac:dyDescent="0.25">
      <c r="B220" s="32" t="s">
        <v>362</v>
      </c>
      <c r="C220" s="160" t="s">
        <v>363</v>
      </c>
      <c r="D220" s="55"/>
      <c r="E220" s="56"/>
      <c r="F220" s="83"/>
      <c r="G220" s="37">
        <f t="shared" ref="G220:I220" si="57">G222+G221</f>
        <v>1367</v>
      </c>
      <c r="H220" s="37">
        <f t="shared" si="57"/>
        <v>1421</v>
      </c>
      <c r="I220" s="37">
        <f t="shared" si="57"/>
        <v>1490</v>
      </c>
    </row>
    <row r="221" spans="2:9" ht="126" x14ac:dyDescent="0.25">
      <c r="B221" s="38" t="s">
        <v>364</v>
      </c>
      <c r="C221" s="156" t="s">
        <v>365</v>
      </c>
      <c r="D221" s="59" t="s">
        <v>55</v>
      </c>
      <c r="E221" s="60" t="s">
        <v>91</v>
      </c>
      <c r="F221" s="87" t="s">
        <v>56</v>
      </c>
      <c r="G221" s="42">
        <v>1218</v>
      </c>
      <c r="H221" s="88">
        <v>1272</v>
      </c>
      <c r="I221" s="88">
        <v>1341</v>
      </c>
    </row>
    <row r="222" spans="2:9" ht="78.75" x14ac:dyDescent="0.25">
      <c r="B222" s="38" t="s">
        <v>366</v>
      </c>
      <c r="C222" s="156" t="s">
        <v>365</v>
      </c>
      <c r="D222" s="59" t="s">
        <v>55</v>
      </c>
      <c r="E222" s="60" t="s">
        <v>91</v>
      </c>
      <c r="F222" s="87" t="s">
        <v>27</v>
      </c>
      <c r="G222" s="42">
        <v>149</v>
      </c>
      <c r="H222" s="88">
        <v>149</v>
      </c>
      <c r="I222" s="88">
        <v>149</v>
      </c>
    </row>
    <row r="223" spans="2:9" ht="47.25" x14ac:dyDescent="0.25">
      <c r="B223" s="32" t="s">
        <v>367</v>
      </c>
      <c r="C223" s="160" t="s">
        <v>368</v>
      </c>
      <c r="D223" s="55"/>
      <c r="E223" s="56"/>
      <c r="F223" s="83"/>
      <c r="G223" s="37">
        <f t="shared" ref="G223:I223" si="58">G224</f>
        <v>1.2</v>
      </c>
      <c r="H223" s="111">
        <f t="shared" si="58"/>
        <v>1.2</v>
      </c>
      <c r="I223" s="111">
        <f t="shared" si="58"/>
        <v>1.2</v>
      </c>
    </row>
    <row r="224" spans="2:9" ht="63" x14ac:dyDescent="0.25">
      <c r="B224" s="38" t="s">
        <v>369</v>
      </c>
      <c r="C224" s="156" t="s">
        <v>370</v>
      </c>
      <c r="D224" s="59" t="s">
        <v>55</v>
      </c>
      <c r="E224" s="60" t="s">
        <v>91</v>
      </c>
      <c r="F224" s="87" t="s">
        <v>27</v>
      </c>
      <c r="G224" s="124">
        <v>1.2</v>
      </c>
      <c r="H224" s="43">
        <v>1.2</v>
      </c>
      <c r="I224" s="43">
        <v>1.2</v>
      </c>
    </row>
    <row r="225" spans="2:9" ht="63" x14ac:dyDescent="0.25">
      <c r="B225" s="161" t="s">
        <v>371</v>
      </c>
      <c r="C225" s="63" t="s">
        <v>372</v>
      </c>
      <c r="D225" s="49"/>
      <c r="E225" s="50"/>
      <c r="F225" s="78"/>
      <c r="G225" s="31">
        <f>G226</f>
        <v>300</v>
      </c>
      <c r="H225" s="31">
        <f t="shared" ref="H225:I225" si="59">H226</f>
        <v>240</v>
      </c>
      <c r="I225" s="31">
        <f t="shared" si="59"/>
        <v>0</v>
      </c>
    </row>
    <row r="226" spans="2:9" x14ac:dyDescent="0.25">
      <c r="B226" s="92" t="s">
        <v>373</v>
      </c>
      <c r="C226" s="66" t="s">
        <v>374</v>
      </c>
      <c r="D226" s="55"/>
      <c r="E226" s="56"/>
      <c r="F226" s="82"/>
      <c r="G226" s="37">
        <f t="shared" ref="G226:I226" si="60">SUM(G227:G228)</f>
        <v>300</v>
      </c>
      <c r="H226" s="37">
        <f t="shared" si="60"/>
        <v>240</v>
      </c>
      <c r="I226" s="37">
        <f t="shared" si="60"/>
        <v>0</v>
      </c>
    </row>
    <row r="227" spans="2:9" ht="47.25" x14ac:dyDescent="0.25">
      <c r="B227" s="93" t="s">
        <v>44</v>
      </c>
      <c r="C227" s="69" t="s">
        <v>375</v>
      </c>
      <c r="D227" s="59" t="s">
        <v>40</v>
      </c>
      <c r="E227" s="60" t="s">
        <v>112</v>
      </c>
      <c r="F227" s="87" t="s">
        <v>27</v>
      </c>
      <c r="G227" s="44">
        <v>260</v>
      </c>
      <c r="H227" s="45">
        <v>200</v>
      </c>
      <c r="I227" s="45"/>
    </row>
    <row r="228" spans="2:9" ht="32.25" thickBot="1" x14ac:dyDescent="0.3">
      <c r="B228" s="93" t="s">
        <v>183</v>
      </c>
      <c r="C228" s="69" t="s">
        <v>375</v>
      </c>
      <c r="D228" s="59" t="s">
        <v>40</v>
      </c>
      <c r="E228" s="60" t="s">
        <v>112</v>
      </c>
      <c r="F228" s="87" t="s">
        <v>376</v>
      </c>
      <c r="G228" s="44">
        <v>40</v>
      </c>
      <c r="H228" s="45">
        <v>40</v>
      </c>
      <c r="I228" s="45"/>
    </row>
    <row r="229" spans="2:9" ht="48" thickBot="1" x14ac:dyDescent="0.3">
      <c r="B229" s="94" t="s">
        <v>377</v>
      </c>
      <c r="C229" s="162" t="s">
        <v>92</v>
      </c>
      <c r="D229" s="23"/>
      <c r="E229" s="23"/>
      <c r="F229" s="24"/>
      <c r="G229" s="25">
        <f>G230+G238+G247+G254+G267</f>
        <v>237350.3</v>
      </c>
      <c r="H229" s="25">
        <f>H230+H238+H247+H254+H267</f>
        <v>237591.5</v>
      </c>
      <c r="I229" s="25">
        <f>I230+I238+I247+I254+I267</f>
        <v>212258.7</v>
      </c>
    </row>
    <row r="230" spans="2:9" ht="31.5" x14ac:dyDescent="0.25">
      <c r="B230" s="163" t="s">
        <v>378</v>
      </c>
      <c r="C230" s="63" t="s">
        <v>379</v>
      </c>
      <c r="D230" s="28"/>
      <c r="E230" s="29"/>
      <c r="F230" s="30"/>
      <c r="G230" s="31">
        <f>G231+G235</f>
        <v>44311.8</v>
      </c>
      <c r="H230" s="31">
        <f t="shared" ref="H230:I230" si="61">H231+H235</f>
        <v>46190.5</v>
      </c>
      <c r="I230" s="31">
        <f t="shared" si="61"/>
        <v>44172.5</v>
      </c>
    </row>
    <row r="231" spans="2:9" ht="31.5" x14ac:dyDescent="0.25">
      <c r="B231" s="164" t="s">
        <v>380</v>
      </c>
      <c r="C231" s="66" t="s">
        <v>381</v>
      </c>
      <c r="D231" s="34"/>
      <c r="E231" s="35"/>
      <c r="F231" s="36"/>
      <c r="G231" s="37">
        <f t="shared" ref="G231:I231" si="62">G232+G233+G234</f>
        <v>42973.3</v>
      </c>
      <c r="H231" s="37">
        <f t="shared" si="62"/>
        <v>45485.5</v>
      </c>
      <c r="I231" s="37">
        <f t="shared" si="62"/>
        <v>44172.5</v>
      </c>
    </row>
    <row r="232" spans="2:9" ht="126" x14ac:dyDescent="0.25">
      <c r="B232" s="130" t="s">
        <v>382</v>
      </c>
      <c r="C232" s="69" t="s">
        <v>383</v>
      </c>
      <c r="D232" s="40" t="s">
        <v>191</v>
      </c>
      <c r="E232" s="41" t="s">
        <v>19</v>
      </c>
      <c r="F232" s="41" t="s">
        <v>56</v>
      </c>
      <c r="G232" s="105">
        <v>41341.9</v>
      </c>
      <c r="H232" s="106">
        <v>44182.5</v>
      </c>
      <c r="I232" s="106">
        <v>44172.5</v>
      </c>
    </row>
    <row r="233" spans="2:9" ht="78.75" x14ac:dyDescent="0.25">
      <c r="B233" s="165" t="s">
        <v>57</v>
      </c>
      <c r="C233" s="69" t="s">
        <v>383</v>
      </c>
      <c r="D233" s="40" t="s">
        <v>191</v>
      </c>
      <c r="E233" s="41" t="s">
        <v>19</v>
      </c>
      <c r="F233" s="41" t="s">
        <v>27</v>
      </c>
      <c r="G233" s="124">
        <v>1630.4</v>
      </c>
      <c r="H233" s="106">
        <v>1303</v>
      </c>
      <c r="I233" s="106"/>
    </row>
    <row r="234" spans="2:9" ht="47.25" x14ac:dyDescent="0.25">
      <c r="B234" s="165" t="s">
        <v>384</v>
      </c>
      <c r="C234" s="69" t="s">
        <v>383</v>
      </c>
      <c r="D234" s="40" t="s">
        <v>191</v>
      </c>
      <c r="E234" s="41" t="s">
        <v>19</v>
      </c>
      <c r="F234" s="41" t="s">
        <v>385</v>
      </c>
      <c r="G234" s="105">
        <v>1</v>
      </c>
      <c r="H234" s="106"/>
      <c r="I234" s="106"/>
    </row>
    <row r="235" spans="2:9" ht="31.5" x14ac:dyDescent="0.25">
      <c r="B235" s="164" t="s">
        <v>386</v>
      </c>
      <c r="C235" s="66" t="s">
        <v>387</v>
      </c>
      <c r="D235" s="34"/>
      <c r="E235" s="35"/>
      <c r="F235" s="36"/>
      <c r="G235" s="37">
        <f t="shared" ref="G235:I235" si="63">G237+G236</f>
        <v>1338.5</v>
      </c>
      <c r="H235" s="37">
        <f t="shared" si="63"/>
        <v>705</v>
      </c>
      <c r="I235" s="37">
        <f t="shared" si="63"/>
        <v>0</v>
      </c>
    </row>
    <row r="236" spans="2:9" ht="63" x14ac:dyDescent="0.25">
      <c r="B236" s="166" t="s">
        <v>388</v>
      </c>
      <c r="C236" s="69" t="s">
        <v>389</v>
      </c>
      <c r="D236" s="40" t="s">
        <v>191</v>
      </c>
      <c r="E236" s="41" t="s">
        <v>19</v>
      </c>
      <c r="F236" s="41" t="s">
        <v>27</v>
      </c>
      <c r="G236" s="44">
        <v>1200</v>
      </c>
      <c r="H236" s="45">
        <v>705</v>
      </c>
      <c r="I236" s="45"/>
    </row>
    <row r="237" spans="2:9" ht="141.75" x14ac:dyDescent="0.25">
      <c r="B237" s="166" t="s">
        <v>390</v>
      </c>
      <c r="C237" s="69" t="s">
        <v>391</v>
      </c>
      <c r="D237" s="40" t="s">
        <v>191</v>
      </c>
      <c r="E237" s="41" t="s">
        <v>19</v>
      </c>
      <c r="F237" s="41" t="s">
        <v>27</v>
      </c>
      <c r="G237" s="105">
        <v>138.5</v>
      </c>
      <c r="H237" s="106"/>
      <c r="I237" s="45"/>
    </row>
    <row r="238" spans="2:9" ht="31.5" x14ac:dyDescent="0.25">
      <c r="B238" s="167" t="s">
        <v>392</v>
      </c>
      <c r="C238" s="63" t="s">
        <v>393</v>
      </c>
      <c r="D238" s="28"/>
      <c r="E238" s="29"/>
      <c r="F238" s="30"/>
      <c r="G238" s="31">
        <f>G239+G244</f>
        <v>114809.8</v>
      </c>
      <c r="H238" s="31">
        <f t="shared" ref="H238:I238" si="64">H239+H244</f>
        <v>118436.4</v>
      </c>
      <c r="I238" s="31">
        <f t="shared" si="64"/>
        <v>98124</v>
      </c>
    </row>
    <row r="239" spans="2:9" ht="31.5" x14ac:dyDescent="0.25">
      <c r="B239" s="168" t="s">
        <v>380</v>
      </c>
      <c r="C239" s="66" t="s">
        <v>394</v>
      </c>
      <c r="D239" s="34"/>
      <c r="E239" s="35"/>
      <c r="F239" s="36"/>
      <c r="G239" s="37">
        <f t="shared" ref="G239:I239" si="65">G243+G242+G241+G240</f>
        <v>113359.8</v>
      </c>
      <c r="H239" s="37">
        <f t="shared" si="65"/>
        <v>116986.4</v>
      </c>
      <c r="I239" s="37">
        <f t="shared" si="65"/>
        <v>98124</v>
      </c>
    </row>
    <row r="240" spans="2:9" ht="126" x14ac:dyDescent="0.25">
      <c r="B240" s="93" t="s">
        <v>382</v>
      </c>
      <c r="C240" s="69" t="s">
        <v>395</v>
      </c>
      <c r="D240" s="40" t="s">
        <v>191</v>
      </c>
      <c r="E240" s="41" t="s">
        <v>19</v>
      </c>
      <c r="F240" s="133">
        <v>100</v>
      </c>
      <c r="G240" s="105">
        <v>46764</v>
      </c>
      <c r="H240" s="106">
        <v>49923</v>
      </c>
      <c r="I240" s="106">
        <v>49923</v>
      </c>
    </row>
    <row r="241" spans="2:9" ht="78.75" x14ac:dyDescent="0.25">
      <c r="B241" s="93" t="s">
        <v>57</v>
      </c>
      <c r="C241" s="69" t="s">
        <v>395</v>
      </c>
      <c r="D241" s="40" t="s">
        <v>191</v>
      </c>
      <c r="E241" s="41" t="s">
        <v>19</v>
      </c>
      <c r="F241" s="133">
        <v>200</v>
      </c>
      <c r="G241" s="124">
        <v>12522.9</v>
      </c>
      <c r="H241" s="106">
        <v>11751.5</v>
      </c>
      <c r="I241" s="106"/>
    </row>
    <row r="242" spans="2:9" ht="78.75" x14ac:dyDescent="0.25">
      <c r="B242" s="93" t="s">
        <v>104</v>
      </c>
      <c r="C242" s="69" t="s">
        <v>395</v>
      </c>
      <c r="D242" s="40" t="s">
        <v>191</v>
      </c>
      <c r="E242" s="41" t="s">
        <v>19</v>
      </c>
      <c r="F242" s="133" t="s">
        <v>128</v>
      </c>
      <c r="G242" s="124">
        <v>54065.5</v>
      </c>
      <c r="H242" s="106">
        <v>55306.5</v>
      </c>
      <c r="I242" s="106">
        <v>48201</v>
      </c>
    </row>
    <row r="243" spans="2:9" ht="47.25" x14ac:dyDescent="0.25">
      <c r="B243" s="93" t="s">
        <v>384</v>
      </c>
      <c r="C243" s="69" t="s">
        <v>395</v>
      </c>
      <c r="D243" s="40" t="s">
        <v>191</v>
      </c>
      <c r="E243" s="41" t="s">
        <v>19</v>
      </c>
      <c r="F243" s="133">
        <v>800</v>
      </c>
      <c r="G243" s="105">
        <v>7.4</v>
      </c>
      <c r="H243" s="106">
        <v>5.4</v>
      </c>
      <c r="I243" s="106"/>
    </row>
    <row r="244" spans="2:9" ht="78.75" x14ac:dyDescent="0.25">
      <c r="B244" s="92" t="s">
        <v>396</v>
      </c>
      <c r="C244" s="66" t="s">
        <v>397</v>
      </c>
      <c r="D244" s="34"/>
      <c r="E244" s="35"/>
      <c r="F244" s="119"/>
      <c r="G244" s="37">
        <f t="shared" ref="G244:I244" si="66">G246+G245</f>
        <v>1450</v>
      </c>
      <c r="H244" s="37">
        <f t="shared" si="66"/>
        <v>1450</v>
      </c>
      <c r="I244" s="37">
        <f t="shared" si="66"/>
        <v>0</v>
      </c>
    </row>
    <row r="245" spans="2:9" ht="47.25" x14ac:dyDescent="0.25">
      <c r="B245" s="166" t="s">
        <v>44</v>
      </c>
      <c r="C245" s="69" t="s">
        <v>398</v>
      </c>
      <c r="D245" s="40" t="s">
        <v>191</v>
      </c>
      <c r="E245" s="41" t="s">
        <v>19</v>
      </c>
      <c r="F245" s="41" t="s">
        <v>27</v>
      </c>
      <c r="G245" s="44">
        <v>450</v>
      </c>
      <c r="H245" s="45">
        <v>450</v>
      </c>
      <c r="I245" s="45"/>
    </row>
    <row r="246" spans="2:9" ht="47.25" x14ac:dyDescent="0.25">
      <c r="B246" s="166" t="s">
        <v>327</v>
      </c>
      <c r="C246" s="69" t="s">
        <v>398</v>
      </c>
      <c r="D246" s="40" t="s">
        <v>191</v>
      </c>
      <c r="E246" s="41" t="s">
        <v>19</v>
      </c>
      <c r="F246" s="41" t="s">
        <v>128</v>
      </c>
      <c r="G246" s="44">
        <v>1000</v>
      </c>
      <c r="H246" s="45">
        <v>1000</v>
      </c>
      <c r="I246" s="45"/>
    </row>
    <row r="247" spans="2:9" ht="31.5" x14ac:dyDescent="0.25">
      <c r="B247" s="167" t="s">
        <v>399</v>
      </c>
      <c r="C247" s="63" t="s">
        <v>400</v>
      </c>
      <c r="D247" s="28"/>
      <c r="E247" s="29"/>
      <c r="F247" s="30"/>
      <c r="G247" s="31">
        <f>G248+G250</f>
        <v>13626</v>
      </c>
      <c r="H247" s="31">
        <f>H248+H250</f>
        <v>5599.4</v>
      </c>
      <c r="I247" s="31">
        <f>I248+I250</f>
        <v>2975.9</v>
      </c>
    </row>
    <row r="248" spans="2:9" ht="31.5" x14ac:dyDescent="0.25">
      <c r="B248" s="168" t="s">
        <v>380</v>
      </c>
      <c r="C248" s="66" t="s">
        <v>401</v>
      </c>
      <c r="D248" s="34"/>
      <c r="E248" s="35"/>
      <c r="F248" s="36"/>
      <c r="G248" s="37">
        <f>G249</f>
        <v>6278.7</v>
      </c>
      <c r="H248" s="37">
        <f t="shared" ref="H248:I248" si="67">H249</f>
        <v>5599.4</v>
      </c>
      <c r="I248" s="37">
        <f t="shared" si="67"/>
        <v>2975.9</v>
      </c>
    </row>
    <row r="249" spans="2:9" ht="78.75" x14ac:dyDescent="0.25">
      <c r="B249" s="93" t="s">
        <v>104</v>
      </c>
      <c r="C249" s="69" t="s">
        <v>402</v>
      </c>
      <c r="D249" s="40" t="s">
        <v>191</v>
      </c>
      <c r="E249" s="41" t="s">
        <v>19</v>
      </c>
      <c r="F249" s="133" t="s">
        <v>128</v>
      </c>
      <c r="G249" s="105">
        <v>6278.7</v>
      </c>
      <c r="H249" s="106">
        <v>5599.4</v>
      </c>
      <c r="I249" s="106">
        <v>2975.9</v>
      </c>
    </row>
    <row r="250" spans="2:9" ht="31.5" x14ac:dyDescent="0.25">
      <c r="B250" s="169" t="s">
        <v>403</v>
      </c>
      <c r="C250" s="54" t="s">
        <v>404</v>
      </c>
      <c r="D250" s="55"/>
      <c r="E250" s="56"/>
      <c r="F250" s="99"/>
      <c r="G250" s="37">
        <f>SUM(G251:G253)</f>
        <v>7347.2999999999993</v>
      </c>
      <c r="H250" s="37">
        <f>SUM(H251:H253)</f>
        <v>0</v>
      </c>
      <c r="I250" s="37">
        <f>SUM(I251:I253)</f>
        <v>0</v>
      </c>
    </row>
    <row r="251" spans="2:9" ht="78.75" x14ac:dyDescent="0.25">
      <c r="B251" s="47" t="s">
        <v>405</v>
      </c>
      <c r="C251" s="39" t="s">
        <v>406</v>
      </c>
      <c r="D251" s="59" t="s">
        <v>191</v>
      </c>
      <c r="E251" s="60" t="s">
        <v>112</v>
      </c>
      <c r="F251" s="61">
        <v>200</v>
      </c>
      <c r="G251" s="42">
        <v>6340.4</v>
      </c>
      <c r="H251" s="88"/>
      <c r="I251" s="45"/>
    </row>
    <row r="252" spans="2:9" ht="94.5" x14ac:dyDescent="0.25">
      <c r="B252" s="93" t="s">
        <v>407</v>
      </c>
      <c r="C252" s="58" t="s">
        <v>408</v>
      </c>
      <c r="D252" s="59" t="s">
        <v>92</v>
      </c>
      <c r="E252" s="60" t="s">
        <v>40</v>
      </c>
      <c r="F252" s="113">
        <v>200</v>
      </c>
      <c r="G252" s="44">
        <v>673.2</v>
      </c>
      <c r="H252" s="106"/>
      <c r="I252" s="106"/>
    </row>
    <row r="253" spans="2:9" ht="78.75" x14ac:dyDescent="0.25">
      <c r="B253" s="170" t="s">
        <v>409</v>
      </c>
      <c r="C253" s="58" t="s">
        <v>410</v>
      </c>
      <c r="D253" s="59" t="s">
        <v>191</v>
      </c>
      <c r="E253" s="60" t="s">
        <v>112</v>
      </c>
      <c r="F253" s="61">
        <v>200</v>
      </c>
      <c r="G253" s="42">
        <v>333.7</v>
      </c>
      <c r="H253" s="106"/>
      <c r="I253" s="106"/>
    </row>
    <row r="254" spans="2:9" ht="31.5" x14ac:dyDescent="0.25">
      <c r="B254" s="167" t="s">
        <v>411</v>
      </c>
      <c r="C254" s="63" t="s">
        <v>412</v>
      </c>
      <c r="D254" s="28"/>
      <c r="E254" s="29"/>
      <c r="F254" s="134"/>
      <c r="G254" s="31">
        <f>G255+G265</f>
        <v>41813.899999999994</v>
      </c>
      <c r="H254" s="31">
        <f t="shared" ref="H254:I254" si="68">H255+H265</f>
        <v>43781.599999999999</v>
      </c>
      <c r="I254" s="31">
        <f t="shared" si="68"/>
        <v>42893.599999999999</v>
      </c>
    </row>
    <row r="255" spans="2:9" ht="31.5" x14ac:dyDescent="0.25">
      <c r="B255" s="53" t="s">
        <v>94</v>
      </c>
      <c r="C255" s="54" t="s">
        <v>413</v>
      </c>
      <c r="D255" s="55"/>
      <c r="E255" s="56"/>
      <c r="F255" s="99"/>
      <c r="G255" s="37">
        <f t="shared" ref="G255:I255" si="69">SUM(G256:G264)</f>
        <v>41773.899999999994</v>
      </c>
      <c r="H255" s="37">
        <f t="shared" si="69"/>
        <v>43741.599999999999</v>
      </c>
      <c r="I255" s="37">
        <f t="shared" si="69"/>
        <v>42853.599999999999</v>
      </c>
    </row>
    <row r="256" spans="2:9" ht="126" x14ac:dyDescent="0.25">
      <c r="B256" s="47" t="s">
        <v>382</v>
      </c>
      <c r="C256" s="58" t="s">
        <v>414</v>
      </c>
      <c r="D256" s="59" t="s">
        <v>191</v>
      </c>
      <c r="E256" s="60" t="s">
        <v>112</v>
      </c>
      <c r="F256" s="113" t="s">
        <v>56</v>
      </c>
      <c r="G256" s="105">
        <v>28581.8</v>
      </c>
      <c r="H256" s="106">
        <v>30424.9</v>
      </c>
      <c r="I256" s="106">
        <v>30424.9</v>
      </c>
    </row>
    <row r="257" spans="2:9" ht="78.75" x14ac:dyDescent="0.25">
      <c r="B257" s="93" t="s">
        <v>57</v>
      </c>
      <c r="C257" s="58" t="s">
        <v>414</v>
      </c>
      <c r="D257" s="59" t="s">
        <v>191</v>
      </c>
      <c r="E257" s="60" t="s">
        <v>112</v>
      </c>
      <c r="F257" s="113" t="s">
        <v>27</v>
      </c>
      <c r="G257" s="124">
        <v>667.9</v>
      </c>
      <c r="H257" s="106">
        <v>396.4</v>
      </c>
      <c r="I257" s="106"/>
    </row>
    <row r="258" spans="2:9" ht="47.25" x14ac:dyDescent="0.25">
      <c r="B258" s="136" t="s">
        <v>384</v>
      </c>
      <c r="C258" s="58" t="s">
        <v>414</v>
      </c>
      <c r="D258" s="59" t="s">
        <v>191</v>
      </c>
      <c r="E258" s="60" t="s">
        <v>112</v>
      </c>
      <c r="F258" s="61">
        <v>800</v>
      </c>
      <c r="G258" s="124">
        <v>2</v>
      </c>
      <c r="H258" s="106"/>
      <c r="I258" s="106"/>
    </row>
    <row r="259" spans="2:9" ht="110.25" x14ac:dyDescent="0.25">
      <c r="B259" s="47" t="s">
        <v>415</v>
      </c>
      <c r="C259" s="58" t="s">
        <v>416</v>
      </c>
      <c r="D259" s="59" t="s">
        <v>191</v>
      </c>
      <c r="E259" s="60" t="s">
        <v>112</v>
      </c>
      <c r="F259" s="113" t="s">
        <v>56</v>
      </c>
      <c r="G259" s="105">
        <v>7230</v>
      </c>
      <c r="H259" s="106">
        <v>7546</v>
      </c>
      <c r="I259" s="106">
        <v>7546</v>
      </c>
    </row>
    <row r="260" spans="2:9" ht="63" x14ac:dyDescent="0.25">
      <c r="B260" s="93" t="s">
        <v>173</v>
      </c>
      <c r="C260" s="58" t="s">
        <v>416</v>
      </c>
      <c r="D260" s="59" t="s">
        <v>191</v>
      </c>
      <c r="E260" s="60" t="s">
        <v>112</v>
      </c>
      <c r="F260" s="113" t="s">
        <v>27</v>
      </c>
      <c r="G260" s="124">
        <v>222.2</v>
      </c>
      <c r="H260" s="106">
        <v>197.7</v>
      </c>
      <c r="I260" s="106"/>
    </row>
    <row r="261" spans="2:9" ht="47.25" x14ac:dyDescent="0.25">
      <c r="B261" s="136" t="s">
        <v>174</v>
      </c>
      <c r="C261" s="58" t="s">
        <v>416</v>
      </c>
      <c r="D261" s="59" t="s">
        <v>191</v>
      </c>
      <c r="E261" s="60" t="s">
        <v>112</v>
      </c>
      <c r="F261" s="61">
        <v>800</v>
      </c>
      <c r="G261" s="124">
        <v>1</v>
      </c>
      <c r="H261" s="106"/>
      <c r="I261" s="106"/>
    </row>
    <row r="262" spans="2:9" ht="110.25" x14ac:dyDescent="0.25">
      <c r="B262" s="136" t="s">
        <v>96</v>
      </c>
      <c r="C262" s="58" t="s">
        <v>417</v>
      </c>
      <c r="D262" s="59" t="s">
        <v>191</v>
      </c>
      <c r="E262" s="60" t="s">
        <v>112</v>
      </c>
      <c r="F262" s="61">
        <v>100</v>
      </c>
      <c r="G262" s="124">
        <v>4688.5</v>
      </c>
      <c r="H262" s="106">
        <v>4892.7</v>
      </c>
      <c r="I262" s="106">
        <v>4882.7</v>
      </c>
    </row>
    <row r="263" spans="2:9" ht="63" x14ac:dyDescent="0.25">
      <c r="B263" s="136" t="s">
        <v>178</v>
      </c>
      <c r="C263" s="58" t="s">
        <v>417</v>
      </c>
      <c r="D263" s="59" t="s">
        <v>191</v>
      </c>
      <c r="E263" s="60" t="s">
        <v>112</v>
      </c>
      <c r="F263" s="61">
        <v>200</v>
      </c>
      <c r="G263" s="124">
        <v>375.9</v>
      </c>
      <c r="H263" s="106">
        <v>280.3</v>
      </c>
      <c r="I263" s="106"/>
    </row>
    <row r="264" spans="2:9" ht="47.25" x14ac:dyDescent="0.25">
      <c r="B264" s="136" t="s">
        <v>179</v>
      </c>
      <c r="C264" s="58" t="s">
        <v>417</v>
      </c>
      <c r="D264" s="59" t="s">
        <v>191</v>
      </c>
      <c r="E264" s="60" t="s">
        <v>112</v>
      </c>
      <c r="F264" s="61">
        <v>800</v>
      </c>
      <c r="G264" s="105">
        <v>4.5999999999999996</v>
      </c>
      <c r="H264" s="106">
        <v>3.6</v>
      </c>
      <c r="I264" s="106"/>
    </row>
    <row r="265" spans="2:9" ht="47.25" x14ac:dyDescent="0.25">
      <c r="B265" s="46" t="s">
        <v>418</v>
      </c>
      <c r="C265" s="33" t="s">
        <v>419</v>
      </c>
      <c r="D265" s="55"/>
      <c r="E265" s="56"/>
      <c r="F265" s="99"/>
      <c r="G265" s="147">
        <f t="shared" ref="G265:I265" si="70">G266</f>
        <v>40</v>
      </c>
      <c r="H265" s="147">
        <f t="shared" si="70"/>
        <v>40</v>
      </c>
      <c r="I265" s="147">
        <f t="shared" si="70"/>
        <v>40</v>
      </c>
    </row>
    <row r="266" spans="2:9" ht="173.25" x14ac:dyDescent="0.25">
      <c r="B266" s="100" t="s">
        <v>420</v>
      </c>
      <c r="C266" s="39" t="s">
        <v>421</v>
      </c>
      <c r="D266" s="59" t="s">
        <v>55</v>
      </c>
      <c r="E266" s="60" t="s">
        <v>40</v>
      </c>
      <c r="F266" s="61">
        <v>100</v>
      </c>
      <c r="G266" s="125">
        <v>40</v>
      </c>
      <c r="H266" s="126">
        <v>40</v>
      </c>
      <c r="I266" s="126">
        <v>40</v>
      </c>
    </row>
    <row r="267" spans="2:9" ht="31.5" x14ac:dyDescent="0.25">
      <c r="B267" s="26" t="s">
        <v>422</v>
      </c>
      <c r="C267" s="48" t="s">
        <v>423</v>
      </c>
      <c r="D267" s="49"/>
      <c r="E267" s="50"/>
      <c r="F267" s="51"/>
      <c r="G267" s="31">
        <f>G268+G270</f>
        <v>22788.799999999999</v>
      </c>
      <c r="H267" s="31">
        <f t="shared" ref="H267:I267" si="71">H268+H270</f>
        <v>23583.599999999999</v>
      </c>
      <c r="I267" s="31">
        <f t="shared" si="71"/>
        <v>24092.7</v>
      </c>
    </row>
    <row r="268" spans="2:9" ht="47.25" x14ac:dyDescent="0.25">
      <c r="B268" s="53" t="s">
        <v>424</v>
      </c>
      <c r="C268" s="54" t="s">
        <v>425</v>
      </c>
      <c r="D268" s="55"/>
      <c r="E268" s="56"/>
      <c r="F268" s="109"/>
      <c r="G268" s="37">
        <f t="shared" ref="G268:I268" si="72">G269</f>
        <v>22387.8</v>
      </c>
      <c r="H268" s="37">
        <f t="shared" si="72"/>
        <v>23166.6</v>
      </c>
      <c r="I268" s="37">
        <f t="shared" si="72"/>
        <v>23658.7</v>
      </c>
    </row>
    <row r="269" spans="2:9" ht="78.75" x14ac:dyDescent="0.25">
      <c r="B269" s="93" t="s">
        <v>104</v>
      </c>
      <c r="C269" s="58" t="s">
        <v>426</v>
      </c>
      <c r="D269" s="59" t="s">
        <v>28</v>
      </c>
      <c r="E269" s="60" t="s">
        <v>40</v>
      </c>
      <c r="F269" s="113">
        <v>600</v>
      </c>
      <c r="G269" s="105">
        <v>22387.8</v>
      </c>
      <c r="H269" s="106">
        <v>23166.6</v>
      </c>
      <c r="I269" s="106">
        <v>23658.7</v>
      </c>
    </row>
    <row r="270" spans="2:9" ht="31.5" x14ac:dyDescent="0.25">
      <c r="B270" s="91" t="s">
        <v>113</v>
      </c>
      <c r="C270" s="54" t="s">
        <v>427</v>
      </c>
      <c r="D270" s="55"/>
      <c r="E270" s="56"/>
      <c r="F270" s="109"/>
      <c r="G270" s="37">
        <f t="shared" ref="G270:I270" si="73">G272+G271</f>
        <v>401</v>
      </c>
      <c r="H270" s="37">
        <f t="shared" si="73"/>
        <v>417</v>
      </c>
      <c r="I270" s="37">
        <f t="shared" si="73"/>
        <v>434</v>
      </c>
    </row>
    <row r="271" spans="2:9" ht="189" x14ac:dyDescent="0.25">
      <c r="B271" s="100" t="s">
        <v>115</v>
      </c>
      <c r="C271" s="58" t="s">
        <v>428</v>
      </c>
      <c r="D271" s="59" t="s">
        <v>55</v>
      </c>
      <c r="E271" s="60" t="s">
        <v>40</v>
      </c>
      <c r="F271" s="113">
        <v>100</v>
      </c>
      <c r="G271" s="105">
        <v>296</v>
      </c>
      <c r="H271" s="106">
        <v>310</v>
      </c>
      <c r="I271" s="106">
        <v>325</v>
      </c>
    </row>
    <row r="272" spans="2:9" ht="126.75" thickBot="1" x14ac:dyDescent="0.3">
      <c r="B272" s="100" t="s">
        <v>117</v>
      </c>
      <c r="C272" s="58" t="s">
        <v>428</v>
      </c>
      <c r="D272" s="59" t="s">
        <v>55</v>
      </c>
      <c r="E272" s="60" t="s">
        <v>40</v>
      </c>
      <c r="F272" s="113">
        <v>300</v>
      </c>
      <c r="G272" s="44">
        <v>105</v>
      </c>
      <c r="H272" s="45">
        <v>107</v>
      </c>
      <c r="I272" s="45">
        <v>109</v>
      </c>
    </row>
    <row r="273" spans="2:9" ht="63.75" thickBot="1" x14ac:dyDescent="0.3">
      <c r="B273" s="94" t="s">
        <v>429</v>
      </c>
      <c r="C273" s="171" t="s">
        <v>91</v>
      </c>
      <c r="D273" s="95"/>
      <c r="E273" s="95"/>
      <c r="F273" s="96"/>
      <c r="G273" s="25">
        <f>G274+G279+G291+G299</f>
        <v>60563.69999999999</v>
      </c>
      <c r="H273" s="25">
        <f>H274+H279+H291+H299</f>
        <v>60750.3</v>
      </c>
      <c r="I273" s="25">
        <f>I274+I279+I291+I299</f>
        <v>46948</v>
      </c>
    </row>
    <row r="274" spans="2:9" ht="31.5" x14ac:dyDescent="0.25">
      <c r="B274" s="163" t="s">
        <v>430</v>
      </c>
      <c r="C274" s="48" t="s">
        <v>431</v>
      </c>
      <c r="D274" s="132"/>
      <c r="E274" s="128"/>
      <c r="F274" s="116"/>
      <c r="G274" s="31">
        <f>G275+G277</f>
        <v>30044.6</v>
      </c>
      <c r="H274" s="31">
        <f t="shared" ref="H274:I274" si="74">H275+H277</f>
        <v>30388.5</v>
      </c>
      <c r="I274" s="31">
        <f t="shared" si="74"/>
        <v>20896.099999999999</v>
      </c>
    </row>
    <row r="275" spans="2:9" ht="31.5" x14ac:dyDescent="0.25">
      <c r="B275" s="164" t="s">
        <v>380</v>
      </c>
      <c r="C275" s="54" t="s">
        <v>432</v>
      </c>
      <c r="D275" s="108"/>
      <c r="E275" s="109"/>
      <c r="F275" s="110"/>
      <c r="G275" s="37">
        <f t="shared" ref="G275:I275" si="75">G276</f>
        <v>29741.599999999999</v>
      </c>
      <c r="H275" s="37">
        <f t="shared" si="75"/>
        <v>30105.5</v>
      </c>
      <c r="I275" s="37">
        <f t="shared" si="75"/>
        <v>20896.099999999999</v>
      </c>
    </row>
    <row r="276" spans="2:9" ht="78.75" x14ac:dyDescent="0.25">
      <c r="B276" s="93" t="s">
        <v>433</v>
      </c>
      <c r="C276" s="58" t="s">
        <v>434</v>
      </c>
      <c r="D276" s="112" t="s">
        <v>435</v>
      </c>
      <c r="E276" s="113" t="s">
        <v>99</v>
      </c>
      <c r="F276" s="114">
        <v>600</v>
      </c>
      <c r="G276" s="105">
        <v>29741.599999999999</v>
      </c>
      <c r="H276" s="105">
        <v>30105.5</v>
      </c>
      <c r="I276" s="105">
        <v>20896.099999999999</v>
      </c>
    </row>
    <row r="277" spans="2:9" ht="47.25" x14ac:dyDescent="0.25">
      <c r="B277" s="164" t="s">
        <v>436</v>
      </c>
      <c r="C277" s="54" t="s">
        <v>437</v>
      </c>
      <c r="D277" s="108"/>
      <c r="E277" s="109"/>
      <c r="F277" s="110"/>
      <c r="G277" s="37">
        <f>G278</f>
        <v>303</v>
      </c>
      <c r="H277" s="37">
        <f t="shared" ref="H277:I277" si="76">H278</f>
        <v>283</v>
      </c>
      <c r="I277" s="37">
        <f t="shared" si="76"/>
        <v>0</v>
      </c>
    </row>
    <row r="278" spans="2:9" ht="47.25" x14ac:dyDescent="0.25">
      <c r="B278" s="93" t="s">
        <v>327</v>
      </c>
      <c r="C278" s="58" t="s">
        <v>438</v>
      </c>
      <c r="D278" s="112" t="s">
        <v>435</v>
      </c>
      <c r="E278" s="113" t="s">
        <v>99</v>
      </c>
      <c r="F278" s="114">
        <v>600</v>
      </c>
      <c r="G278" s="44">
        <v>303</v>
      </c>
      <c r="H278" s="44">
        <v>283</v>
      </c>
      <c r="I278" s="105"/>
    </row>
    <row r="279" spans="2:9" ht="31.5" x14ac:dyDescent="0.25">
      <c r="B279" s="172" t="s">
        <v>439</v>
      </c>
      <c r="C279" s="131" t="s">
        <v>440</v>
      </c>
      <c r="D279" s="49"/>
      <c r="E279" s="50"/>
      <c r="F279" s="173"/>
      <c r="G279" s="31">
        <f>G280+G282+G287+G289</f>
        <v>8658.7999999999993</v>
      </c>
      <c r="H279" s="31">
        <f>H280+H282+H287+H289</f>
        <v>8147.1</v>
      </c>
      <c r="I279" s="31">
        <f>I280+I282+I287+I289</f>
        <v>7123.6</v>
      </c>
    </row>
    <row r="280" spans="2:9" ht="78.75" x14ac:dyDescent="0.25">
      <c r="B280" s="174" t="s">
        <v>441</v>
      </c>
      <c r="C280" s="175" t="s">
        <v>442</v>
      </c>
      <c r="D280" s="55"/>
      <c r="E280" s="56"/>
      <c r="F280" s="176"/>
      <c r="G280" s="37">
        <f t="shared" ref="G280:I280" si="77">G281</f>
        <v>180</v>
      </c>
      <c r="H280" s="37">
        <f t="shared" si="77"/>
        <v>130</v>
      </c>
      <c r="I280" s="37">
        <f t="shared" si="77"/>
        <v>0</v>
      </c>
    </row>
    <row r="281" spans="2:9" ht="31.5" x14ac:dyDescent="0.25">
      <c r="B281" s="166" t="s">
        <v>443</v>
      </c>
      <c r="C281" s="156" t="s">
        <v>444</v>
      </c>
      <c r="D281" s="59" t="s">
        <v>28</v>
      </c>
      <c r="E281" s="60" t="s">
        <v>28</v>
      </c>
      <c r="F281" s="60" t="s">
        <v>27</v>
      </c>
      <c r="G281" s="44">
        <v>180</v>
      </c>
      <c r="H281" s="45">
        <v>130</v>
      </c>
      <c r="I281" s="45"/>
    </row>
    <row r="282" spans="2:9" ht="78.75" x14ac:dyDescent="0.25">
      <c r="B282" s="174" t="s">
        <v>445</v>
      </c>
      <c r="C282" s="175" t="s">
        <v>446</v>
      </c>
      <c r="D282" s="55"/>
      <c r="E282" s="56"/>
      <c r="F282" s="176"/>
      <c r="G282" s="37">
        <f>G286+G283+G284+G285</f>
        <v>6288.4</v>
      </c>
      <c r="H282" s="37">
        <f t="shared" ref="H282:I282" si="78">H286+H283+H284+H285</f>
        <v>5926.7</v>
      </c>
      <c r="I282" s="37">
        <f t="shared" si="78"/>
        <v>4719.3</v>
      </c>
    </row>
    <row r="283" spans="2:9" ht="126" x14ac:dyDescent="0.25">
      <c r="B283" s="130" t="s">
        <v>447</v>
      </c>
      <c r="C283" s="156" t="s">
        <v>448</v>
      </c>
      <c r="D283" s="59" t="s">
        <v>28</v>
      </c>
      <c r="E283" s="60" t="s">
        <v>28</v>
      </c>
      <c r="F283" s="60" t="s">
        <v>56</v>
      </c>
      <c r="G283" s="105">
        <v>4521.7</v>
      </c>
      <c r="H283" s="106">
        <v>4719.3</v>
      </c>
      <c r="I283" s="106">
        <v>4719.3</v>
      </c>
    </row>
    <row r="284" spans="2:9" ht="63" x14ac:dyDescent="0.25">
      <c r="B284" s="130" t="s">
        <v>449</v>
      </c>
      <c r="C284" s="156" t="s">
        <v>448</v>
      </c>
      <c r="D284" s="59" t="s">
        <v>28</v>
      </c>
      <c r="E284" s="60" t="s">
        <v>28</v>
      </c>
      <c r="F284" s="60" t="s">
        <v>27</v>
      </c>
      <c r="G284" s="105">
        <v>986.7</v>
      </c>
      <c r="H284" s="106">
        <v>927.4</v>
      </c>
      <c r="I284" s="106"/>
    </row>
    <row r="285" spans="2:9" ht="47.25" x14ac:dyDescent="0.25">
      <c r="B285" s="130" t="s">
        <v>155</v>
      </c>
      <c r="C285" s="156" t="s">
        <v>448</v>
      </c>
      <c r="D285" s="59" t="s">
        <v>28</v>
      </c>
      <c r="E285" s="60" t="s">
        <v>28</v>
      </c>
      <c r="F285" s="60" t="s">
        <v>385</v>
      </c>
      <c r="G285" s="105">
        <v>30</v>
      </c>
      <c r="H285" s="106">
        <v>30</v>
      </c>
      <c r="I285" s="106"/>
    </row>
    <row r="286" spans="2:9" ht="31.5" x14ac:dyDescent="0.25">
      <c r="B286" s="166" t="s">
        <v>443</v>
      </c>
      <c r="C286" s="156" t="s">
        <v>450</v>
      </c>
      <c r="D286" s="59" t="s">
        <v>28</v>
      </c>
      <c r="E286" s="60" t="s">
        <v>28</v>
      </c>
      <c r="F286" s="60" t="s">
        <v>27</v>
      </c>
      <c r="G286" s="124">
        <v>750</v>
      </c>
      <c r="H286" s="43">
        <v>250</v>
      </c>
      <c r="I286" s="43"/>
    </row>
    <row r="287" spans="2:9" ht="47.25" x14ac:dyDescent="0.25">
      <c r="B287" s="174" t="s">
        <v>451</v>
      </c>
      <c r="C287" s="175" t="s">
        <v>452</v>
      </c>
      <c r="D287" s="55"/>
      <c r="E287" s="56"/>
      <c r="F287" s="176"/>
      <c r="G287" s="37">
        <f t="shared" ref="G287:I289" si="79">G288</f>
        <v>200</v>
      </c>
      <c r="H287" s="37">
        <f t="shared" si="79"/>
        <v>100</v>
      </c>
      <c r="I287" s="37">
        <f t="shared" si="79"/>
        <v>0</v>
      </c>
    </row>
    <row r="288" spans="2:9" ht="31.5" x14ac:dyDescent="0.25">
      <c r="B288" s="166" t="s">
        <v>453</v>
      </c>
      <c r="C288" s="156" t="s">
        <v>454</v>
      </c>
      <c r="D288" s="59" t="s">
        <v>28</v>
      </c>
      <c r="E288" s="60" t="s">
        <v>28</v>
      </c>
      <c r="F288" s="60" t="s">
        <v>376</v>
      </c>
      <c r="G288" s="42">
        <v>200</v>
      </c>
      <c r="H288" s="88">
        <v>100</v>
      </c>
      <c r="I288" s="88"/>
    </row>
    <row r="289" spans="2:9" ht="47.25" x14ac:dyDescent="0.25">
      <c r="B289" s="177" t="s">
        <v>455</v>
      </c>
      <c r="C289" s="175" t="s">
        <v>456</v>
      </c>
      <c r="D289" s="55"/>
      <c r="E289" s="56"/>
      <c r="F289" s="176"/>
      <c r="G289" s="37">
        <f t="shared" si="79"/>
        <v>1990.4</v>
      </c>
      <c r="H289" s="37">
        <f t="shared" si="79"/>
        <v>1990.4</v>
      </c>
      <c r="I289" s="37">
        <f t="shared" si="79"/>
        <v>2404.3000000000002</v>
      </c>
    </row>
    <row r="290" spans="2:9" ht="126" x14ac:dyDescent="0.25">
      <c r="B290" s="178" t="s">
        <v>457</v>
      </c>
      <c r="C290" s="156" t="s">
        <v>458</v>
      </c>
      <c r="D290" s="59" t="s">
        <v>28</v>
      </c>
      <c r="E290" s="60" t="s">
        <v>33</v>
      </c>
      <c r="F290" s="60" t="s">
        <v>128</v>
      </c>
      <c r="G290" s="124">
        <v>1990.4</v>
      </c>
      <c r="H290" s="43">
        <v>1990.4</v>
      </c>
      <c r="I290" s="43">
        <v>2404.3000000000002</v>
      </c>
    </row>
    <row r="291" spans="2:9" ht="31.5" x14ac:dyDescent="0.25">
      <c r="B291" s="26" t="s">
        <v>459</v>
      </c>
      <c r="C291" s="97" t="s">
        <v>460</v>
      </c>
      <c r="D291" s="49"/>
      <c r="E291" s="50"/>
      <c r="F291" s="51"/>
      <c r="G291" s="52">
        <f t="shared" ref="G291:I291" si="80">G292+G296</f>
        <v>6643.7000000000007</v>
      </c>
      <c r="H291" s="52">
        <f t="shared" si="80"/>
        <v>6901.2000000000007</v>
      </c>
      <c r="I291" s="52">
        <f t="shared" si="80"/>
        <v>6687.6</v>
      </c>
    </row>
    <row r="292" spans="2:9" ht="31.5" x14ac:dyDescent="0.25">
      <c r="B292" s="53" t="s">
        <v>94</v>
      </c>
      <c r="C292" s="54" t="s">
        <v>461</v>
      </c>
      <c r="D292" s="55"/>
      <c r="E292" s="56"/>
      <c r="F292" s="99"/>
      <c r="G292" s="57">
        <f t="shared" ref="G292:I292" si="81">G293+G294+G295</f>
        <v>4158.9000000000005</v>
      </c>
      <c r="H292" s="57">
        <f t="shared" si="81"/>
        <v>4333.1000000000004</v>
      </c>
      <c r="I292" s="57">
        <f t="shared" si="81"/>
        <v>4158.3</v>
      </c>
    </row>
    <row r="293" spans="2:9" ht="110.25" x14ac:dyDescent="0.25">
      <c r="B293" s="47" t="s">
        <v>96</v>
      </c>
      <c r="C293" s="58" t="s">
        <v>462</v>
      </c>
      <c r="D293" s="59" t="s">
        <v>435</v>
      </c>
      <c r="E293" s="60" t="s">
        <v>92</v>
      </c>
      <c r="F293" s="61">
        <v>100</v>
      </c>
      <c r="G293" s="105">
        <v>3984.3</v>
      </c>
      <c r="H293" s="106">
        <v>4158.3</v>
      </c>
      <c r="I293" s="106">
        <v>4158.3</v>
      </c>
    </row>
    <row r="294" spans="2:9" ht="63" x14ac:dyDescent="0.25">
      <c r="B294" s="47" t="s">
        <v>178</v>
      </c>
      <c r="C294" s="58" t="s">
        <v>462</v>
      </c>
      <c r="D294" s="59" t="s">
        <v>435</v>
      </c>
      <c r="E294" s="60" t="s">
        <v>92</v>
      </c>
      <c r="F294" s="61">
        <v>200</v>
      </c>
      <c r="G294" s="105">
        <v>172.6</v>
      </c>
      <c r="H294" s="106">
        <v>172.8</v>
      </c>
      <c r="I294" s="106"/>
    </row>
    <row r="295" spans="2:9" ht="47.25" x14ac:dyDescent="0.25">
      <c r="B295" s="47" t="s">
        <v>179</v>
      </c>
      <c r="C295" s="58" t="s">
        <v>462</v>
      </c>
      <c r="D295" s="59" t="s">
        <v>435</v>
      </c>
      <c r="E295" s="60" t="s">
        <v>92</v>
      </c>
      <c r="F295" s="61">
        <v>800</v>
      </c>
      <c r="G295" s="105">
        <v>2</v>
      </c>
      <c r="H295" s="106">
        <v>2</v>
      </c>
      <c r="I295" s="106"/>
    </row>
    <row r="296" spans="2:9" ht="31.5" x14ac:dyDescent="0.25">
      <c r="B296" s="53" t="s">
        <v>380</v>
      </c>
      <c r="C296" s="54" t="s">
        <v>463</v>
      </c>
      <c r="D296" s="55"/>
      <c r="E296" s="56"/>
      <c r="F296" s="99"/>
      <c r="G296" s="37">
        <f t="shared" ref="G296:I296" si="82">G297+G298</f>
        <v>2484.7999999999997</v>
      </c>
      <c r="H296" s="37">
        <f t="shared" si="82"/>
        <v>2568.1000000000004</v>
      </c>
      <c r="I296" s="37">
        <f t="shared" si="82"/>
        <v>2529.3000000000002</v>
      </c>
    </row>
    <row r="297" spans="2:9" ht="110.25" x14ac:dyDescent="0.25">
      <c r="B297" s="47" t="s">
        <v>464</v>
      </c>
      <c r="C297" s="58" t="s">
        <v>465</v>
      </c>
      <c r="D297" s="59" t="s">
        <v>435</v>
      </c>
      <c r="E297" s="60" t="s">
        <v>92</v>
      </c>
      <c r="F297" s="61">
        <v>100</v>
      </c>
      <c r="G297" s="105">
        <v>2432.1</v>
      </c>
      <c r="H297" s="106">
        <v>2529.3000000000002</v>
      </c>
      <c r="I297" s="106">
        <v>2529.3000000000002</v>
      </c>
    </row>
    <row r="298" spans="2:9" ht="63" x14ac:dyDescent="0.25">
      <c r="B298" s="47" t="s">
        <v>173</v>
      </c>
      <c r="C298" s="58" t="s">
        <v>465</v>
      </c>
      <c r="D298" s="59" t="s">
        <v>435</v>
      </c>
      <c r="E298" s="60" t="s">
        <v>92</v>
      </c>
      <c r="F298" s="61">
        <v>200</v>
      </c>
      <c r="G298" s="105">
        <v>52.7</v>
      </c>
      <c r="H298" s="106">
        <v>38.799999999999997</v>
      </c>
      <c r="I298" s="106"/>
    </row>
    <row r="299" spans="2:9" ht="63" x14ac:dyDescent="0.25">
      <c r="B299" s="163" t="s">
        <v>466</v>
      </c>
      <c r="C299" s="48" t="s">
        <v>467</v>
      </c>
      <c r="D299" s="132"/>
      <c r="E299" s="128"/>
      <c r="F299" s="116"/>
      <c r="G299" s="31">
        <f>G300+G302</f>
        <v>15216.6</v>
      </c>
      <c r="H299" s="31">
        <f>H300+H302</f>
        <v>15313.5</v>
      </c>
      <c r="I299" s="31">
        <f>I300+I302</f>
        <v>12240.7</v>
      </c>
    </row>
    <row r="300" spans="2:9" ht="31.5" x14ac:dyDescent="0.25">
      <c r="B300" s="164" t="s">
        <v>380</v>
      </c>
      <c r="C300" s="54" t="s">
        <v>468</v>
      </c>
      <c r="D300" s="108"/>
      <c r="E300" s="109"/>
      <c r="F300" s="110"/>
      <c r="G300" s="37">
        <f>G301</f>
        <v>13866.6</v>
      </c>
      <c r="H300" s="37">
        <f t="shared" ref="H300:I300" si="83">H301</f>
        <v>14136.4</v>
      </c>
      <c r="I300" s="37">
        <f t="shared" si="83"/>
        <v>12240.7</v>
      </c>
    </row>
    <row r="301" spans="2:9" ht="78.75" x14ac:dyDescent="0.25">
      <c r="B301" s="93" t="s">
        <v>433</v>
      </c>
      <c r="C301" s="58" t="s">
        <v>469</v>
      </c>
      <c r="D301" s="112" t="s">
        <v>435</v>
      </c>
      <c r="E301" s="113" t="s">
        <v>99</v>
      </c>
      <c r="F301" s="114" t="s">
        <v>128</v>
      </c>
      <c r="G301" s="105">
        <v>13866.6</v>
      </c>
      <c r="H301" s="106">
        <v>14136.4</v>
      </c>
      <c r="I301" s="106">
        <v>12240.7</v>
      </c>
    </row>
    <row r="302" spans="2:9" ht="31.5" x14ac:dyDescent="0.25">
      <c r="B302" s="164" t="s">
        <v>470</v>
      </c>
      <c r="C302" s="54" t="s">
        <v>471</v>
      </c>
      <c r="D302" s="179"/>
      <c r="E302" s="109"/>
      <c r="F302" s="110"/>
      <c r="G302" s="37">
        <f t="shared" ref="G302:I302" si="84">G304+G303</f>
        <v>1350</v>
      </c>
      <c r="H302" s="37">
        <f t="shared" si="84"/>
        <v>1177.0999999999999</v>
      </c>
      <c r="I302" s="37">
        <f t="shared" si="84"/>
        <v>0</v>
      </c>
    </row>
    <row r="303" spans="2:9" ht="47.25" x14ac:dyDescent="0.25">
      <c r="B303" s="165" t="s">
        <v>44</v>
      </c>
      <c r="C303" s="58" t="s">
        <v>472</v>
      </c>
      <c r="D303" s="180">
        <v>11</v>
      </c>
      <c r="E303" s="113" t="s">
        <v>99</v>
      </c>
      <c r="F303" s="117">
        <v>200</v>
      </c>
      <c r="G303" s="44">
        <v>300</v>
      </c>
      <c r="H303" s="45">
        <v>300</v>
      </c>
      <c r="I303" s="106"/>
    </row>
    <row r="304" spans="2:9" ht="48" thickBot="1" x14ac:dyDescent="0.3">
      <c r="B304" s="165" t="s">
        <v>327</v>
      </c>
      <c r="C304" s="181" t="s">
        <v>472</v>
      </c>
      <c r="D304" s="180">
        <v>11</v>
      </c>
      <c r="E304" s="113" t="s">
        <v>99</v>
      </c>
      <c r="F304" s="117">
        <v>600</v>
      </c>
      <c r="G304" s="44">
        <v>1050</v>
      </c>
      <c r="H304" s="45">
        <v>877.1</v>
      </c>
      <c r="I304" s="106"/>
    </row>
    <row r="305" spans="2:9" ht="95.25" thickBot="1" x14ac:dyDescent="0.3">
      <c r="B305" s="137" t="s">
        <v>473</v>
      </c>
      <c r="C305" s="171" t="s">
        <v>28</v>
      </c>
      <c r="D305" s="95"/>
      <c r="E305" s="95"/>
      <c r="F305" s="182"/>
      <c r="G305" s="144">
        <f>G306+G325</f>
        <v>13019</v>
      </c>
      <c r="H305" s="144">
        <f>H306+H325</f>
        <v>12326.600000000002</v>
      </c>
      <c r="I305" s="144">
        <f>I306+I325</f>
        <v>2</v>
      </c>
    </row>
    <row r="306" spans="2:9" ht="31.5" x14ac:dyDescent="0.25">
      <c r="B306" s="141" t="s">
        <v>474</v>
      </c>
      <c r="C306" s="48" t="s">
        <v>475</v>
      </c>
      <c r="D306" s="132"/>
      <c r="E306" s="128"/>
      <c r="F306" s="183"/>
      <c r="G306" s="52">
        <f>G307+G313+G319</f>
        <v>11505</v>
      </c>
      <c r="H306" s="52">
        <f>H307+H313+H319</f>
        <v>10751.600000000002</v>
      </c>
      <c r="I306" s="52">
        <f>I307+I313+I319</f>
        <v>2</v>
      </c>
    </row>
    <row r="307" spans="2:9" ht="63" x14ac:dyDescent="0.25">
      <c r="B307" s="53" t="s">
        <v>476</v>
      </c>
      <c r="C307" s="54" t="s">
        <v>477</v>
      </c>
      <c r="D307" s="108"/>
      <c r="E307" s="99"/>
      <c r="F307" s="99"/>
      <c r="G307" s="37">
        <f>SUM(G308:G312)</f>
        <v>2259</v>
      </c>
      <c r="H307" s="37">
        <f>SUM(H308:H312)</f>
        <v>1887.2</v>
      </c>
      <c r="I307" s="37">
        <f>SUM(I308:I312)</f>
        <v>2</v>
      </c>
    </row>
    <row r="308" spans="2:9" ht="63" x14ac:dyDescent="0.25">
      <c r="B308" s="47" t="s">
        <v>478</v>
      </c>
      <c r="C308" s="58" t="s">
        <v>479</v>
      </c>
      <c r="D308" s="112" t="s">
        <v>19</v>
      </c>
      <c r="E308" s="61">
        <v>13</v>
      </c>
      <c r="F308" s="61">
        <v>200</v>
      </c>
      <c r="G308" s="44">
        <v>216</v>
      </c>
      <c r="H308" s="44">
        <v>212</v>
      </c>
      <c r="I308" s="44"/>
    </row>
    <row r="309" spans="2:9" ht="63" x14ac:dyDescent="0.25">
      <c r="B309" s="47" t="s">
        <v>478</v>
      </c>
      <c r="C309" s="58" t="s">
        <v>479</v>
      </c>
      <c r="D309" s="112" t="s">
        <v>112</v>
      </c>
      <c r="E309" s="61">
        <v>10</v>
      </c>
      <c r="F309" s="61">
        <v>200</v>
      </c>
      <c r="G309" s="105">
        <v>1645.7</v>
      </c>
      <c r="H309" s="106">
        <v>1417.9</v>
      </c>
      <c r="I309" s="106">
        <v>2</v>
      </c>
    </row>
    <row r="310" spans="2:9" ht="63" x14ac:dyDescent="0.25">
      <c r="B310" s="47" t="s">
        <v>478</v>
      </c>
      <c r="C310" s="58" t="s">
        <v>479</v>
      </c>
      <c r="D310" s="112" t="s">
        <v>28</v>
      </c>
      <c r="E310" s="61" t="s">
        <v>33</v>
      </c>
      <c r="F310" s="61">
        <v>200</v>
      </c>
      <c r="G310" s="105">
        <v>192</v>
      </c>
      <c r="H310" s="106">
        <v>92</v>
      </c>
      <c r="I310" s="106"/>
    </row>
    <row r="311" spans="2:9" ht="63" x14ac:dyDescent="0.25">
      <c r="B311" s="47" t="s">
        <v>478</v>
      </c>
      <c r="C311" s="58" t="s">
        <v>479</v>
      </c>
      <c r="D311" s="112" t="s">
        <v>191</v>
      </c>
      <c r="E311" s="61" t="s">
        <v>112</v>
      </c>
      <c r="F311" s="61">
        <v>200</v>
      </c>
      <c r="G311" s="105">
        <v>170</v>
      </c>
      <c r="H311" s="106">
        <v>130</v>
      </c>
      <c r="I311" s="106"/>
    </row>
    <row r="312" spans="2:9" ht="63" x14ac:dyDescent="0.25">
      <c r="B312" s="47" t="s">
        <v>478</v>
      </c>
      <c r="C312" s="58" t="s">
        <v>479</v>
      </c>
      <c r="D312" s="112">
        <v>11</v>
      </c>
      <c r="E312" s="61" t="s">
        <v>92</v>
      </c>
      <c r="F312" s="61">
        <v>200</v>
      </c>
      <c r="G312" s="105">
        <v>35.299999999999997</v>
      </c>
      <c r="H312" s="106">
        <v>35.299999999999997</v>
      </c>
      <c r="I312" s="106"/>
    </row>
    <row r="313" spans="2:9" ht="63" x14ac:dyDescent="0.25">
      <c r="B313" s="53" t="s">
        <v>480</v>
      </c>
      <c r="C313" s="54" t="s">
        <v>481</v>
      </c>
      <c r="D313" s="108"/>
      <c r="E313" s="99"/>
      <c r="F313" s="99"/>
      <c r="G313" s="37">
        <f t="shared" ref="G313:I313" si="85">SUM(G314:G318)</f>
        <v>9049.6</v>
      </c>
      <c r="H313" s="37">
        <f t="shared" si="85"/>
        <v>8788.4000000000015</v>
      </c>
      <c r="I313" s="37">
        <f t="shared" si="85"/>
        <v>0</v>
      </c>
    </row>
    <row r="314" spans="2:9" ht="78.75" x14ac:dyDescent="0.25">
      <c r="B314" s="47" t="s">
        <v>482</v>
      </c>
      <c r="C314" s="58" t="s">
        <v>483</v>
      </c>
      <c r="D314" s="112" t="s">
        <v>19</v>
      </c>
      <c r="E314" s="61">
        <v>13</v>
      </c>
      <c r="F314" s="61">
        <v>200</v>
      </c>
      <c r="G314" s="44">
        <v>618</v>
      </c>
      <c r="H314" s="44">
        <v>618</v>
      </c>
      <c r="I314" s="44"/>
    </row>
    <row r="315" spans="2:9" ht="78.75" x14ac:dyDescent="0.25">
      <c r="B315" s="47" t="s">
        <v>482</v>
      </c>
      <c r="C315" s="58" t="s">
        <v>483</v>
      </c>
      <c r="D315" s="112" t="s">
        <v>112</v>
      </c>
      <c r="E315" s="61">
        <v>10</v>
      </c>
      <c r="F315" s="61">
        <v>200</v>
      </c>
      <c r="G315" s="105">
        <v>7141.4</v>
      </c>
      <c r="H315" s="106">
        <v>7020.2</v>
      </c>
      <c r="I315" s="106"/>
    </row>
    <row r="316" spans="2:9" ht="78.75" x14ac:dyDescent="0.25">
      <c r="B316" s="47" t="s">
        <v>482</v>
      </c>
      <c r="C316" s="58" t="s">
        <v>483</v>
      </c>
      <c r="D316" s="112" t="s">
        <v>28</v>
      </c>
      <c r="E316" s="61" t="s">
        <v>33</v>
      </c>
      <c r="F316" s="61">
        <v>200</v>
      </c>
      <c r="G316" s="105">
        <v>680</v>
      </c>
      <c r="H316" s="106">
        <v>680</v>
      </c>
      <c r="I316" s="106"/>
    </row>
    <row r="317" spans="2:9" ht="78.75" x14ac:dyDescent="0.25">
      <c r="B317" s="47" t="s">
        <v>482</v>
      </c>
      <c r="C317" s="58" t="s">
        <v>483</v>
      </c>
      <c r="D317" s="112" t="s">
        <v>191</v>
      </c>
      <c r="E317" s="61" t="s">
        <v>112</v>
      </c>
      <c r="F317" s="61">
        <v>200</v>
      </c>
      <c r="G317" s="105">
        <v>340</v>
      </c>
      <c r="H317" s="106">
        <v>200</v>
      </c>
      <c r="I317" s="106"/>
    </row>
    <row r="318" spans="2:9" ht="78.75" x14ac:dyDescent="0.25">
      <c r="B318" s="47" t="s">
        <v>482</v>
      </c>
      <c r="C318" s="58" t="s">
        <v>483</v>
      </c>
      <c r="D318" s="112">
        <v>11</v>
      </c>
      <c r="E318" s="61" t="s">
        <v>92</v>
      </c>
      <c r="F318" s="61">
        <v>200</v>
      </c>
      <c r="G318" s="105">
        <v>270.2</v>
      </c>
      <c r="H318" s="106">
        <v>270.2</v>
      </c>
      <c r="I318" s="106"/>
    </row>
    <row r="319" spans="2:9" ht="47.25" x14ac:dyDescent="0.25">
      <c r="B319" s="53" t="s">
        <v>484</v>
      </c>
      <c r="C319" s="54" t="s">
        <v>485</v>
      </c>
      <c r="D319" s="108"/>
      <c r="E319" s="99"/>
      <c r="F319" s="99"/>
      <c r="G319" s="37">
        <f t="shared" ref="G319:I319" si="86">SUM(G320:G324)</f>
        <v>196.39999999999998</v>
      </c>
      <c r="H319" s="37">
        <f t="shared" si="86"/>
        <v>76</v>
      </c>
      <c r="I319" s="37">
        <f t="shared" si="86"/>
        <v>0</v>
      </c>
    </row>
    <row r="320" spans="2:9" ht="63" x14ac:dyDescent="0.25">
      <c r="B320" s="47" t="s">
        <v>486</v>
      </c>
      <c r="C320" s="58" t="s">
        <v>487</v>
      </c>
      <c r="D320" s="112" t="s">
        <v>19</v>
      </c>
      <c r="E320" s="61">
        <v>13</v>
      </c>
      <c r="F320" s="61">
        <v>200</v>
      </c>
      <c r="G320" s="44">
        <v>6</v>
      </c>
      <c r="H320" s="45">
        <v>6</v>
      </c>
      <c r="I320" s="45"/>
    </row>
    <row r="321" spans="2:9" ht="63" x14ac:dyDescent="0.25">
      <c r="B321" s="47" t="s">
        <v>486</v>
      </c>
      <c r="C321" s="58" t="s">
        <v>487</v>
      </c>
      <c r="D321" s="112" t="s">
        <v>112</v>
      </c>
      <c r="E321" s="61">
        <v>10</v>
      </c>
      <c r="F321" s="61">
        <v>200</v>
      </c>
      <c r="G321" s="105">
        <v>180.2</v>
      </c>
      <c r="H321" s="106">
        <v>70</v>
      </c>
      <c r="I321" s="106"/>
    </row>
    <row r="322" spans="2:9" ht="63" x14ac:dyDescent="0.25">
      <c r="B322" s="47" t="s">
        <v>486</v>
      </c>
      <c r="C322" s="58" t="s">
        <v>487</v>
      </c>
      <c r="D322" s="112" t="s">
        <v>28</v>
      </c>
      <c r="E322" s="112" t="s">
        <v>33</v>
      </c>
      <c r="F322" s="61">
        <v>200</v>
      </c>
      <c r="G322" s="105">
        <v>4</v>
      </c>
      <c r="H322" s="106"/>
      <c r="I322" s="106"/>
    </row>
    <row r="323" spans="2:9" ht="63" x14ac:dyDescent="0.25">
      <c r="B323" s="47" t="s">
        <v>486</v>
      </c>
      <c r="C323" s="58" t="s">
        <v>487</v>
      </c>
      <c r="D323" s="112" t="s">
        <v>191</v>
      </c>
      <c r="E323" s="112" t="s">
        <v>112</v>
      </c>
      <c r="F323" s="61">
        <v>200</v>
      </c>
      <c r="G323" s="105">
        <v>3</v>
      </c>
      <c r="H323" s="106"/>
      <c r="I323" s="106"/>
    </row>
    <row r="324" spans="2:9" ht="63" x14ac:dyDescent="0.25">
      <c r="B324" s="47" t="s">
        <v>486</v>
      </c>
      <c r="C324" s="58" t="s">
        <v>487</v>
      </c>
      <c r="D324" s="112">
        <v>11</v>
      </c>
      <c r="E324" s="112" t="s">
        <v>92</v>
      </c>
      <c r="F324" s="61">
        <v>200</v>
      </c>
      <c r="G324" s="105">
        <v>3.2</v>
      </c>
      <c r="H324" s="106"/>
      <c r="I324" s="106"/>
    </row>
    <row r="325" spans="2:9" ht="63" x14ac:dyDescent="0.25">
      <c r="B325" s="167" t="s">
        <v>488</v>
      </c>
      <c r="C325" s="27" t="s">
        <v>489</v>
      </c>
      <c r="D325" s="28"/>
      <c r="E325" s="29"/>
      <c r="F325" s="134"/>
      <c r="G325" s="31">
        <f t="shared" ref="G325:I326" si="87">G326</f>
        <v>1514</v>
      </c>
      <c r="H325" s="31">
        <f t="shared" si="87"/>
        <v>1575</v>
      </c>
      <c r="I325" s="31">
        <f t="shared" si="87"/>
        <v>0</v>
      </c>
    </row>
    <row r="326" spans="2:9" ht="31.5" x14ac:dyDescent="0.25">
      <c r="B326" s="92" t="s">
        <v>490</v>
      </c>
      <c r="C326" s="33" t="s">
        <v>491</v>
      </c>
      <c r="D326" s="34"/>
      <c r="E326" s="35"/>
      <c r="F326" s="36"/>
      <c r="G326" s="37">
        <f t="shared" si="87"/>
        <v>1514</v>
      </c>
      <c r="H326" s="37">
        <f t="shared" si="87"/>
        <v>1575</v>
      </c>
      <c r="I326" s="37">
        <f t="shared" si="87"/>
        <v>0</v>
      </c>
    </row>
    <row r="327" spans="2:9" ht="63.75" thickBot="1" x14ac:dyDescent="0.3">
      <c r="B327" s="93" t="s">
        <v>339</v>
      </c>
      <c r="C327" s="156" t="s">
        <v>492</v>
      </c>
      <c r="D327" s="40" t="s">
        <v>493</v>
      </c>
      <c r="E327" s="41" t="s">
        <v>99</v>
      </c>
      <c r="F327" s="41" t="s">
        <v>128</v>
      </c>
      <c r="G327" s="105">
        <v>1514</v>
      </c>
      <c r="H327" s="106">
        <v>1575</v>
      </c>
      <c r="I327" s="106"/>
    </row>
    <row r="328" spans="2:9" ht="79.5" thickBot="1" x14ac:dyDescent="0.3">
      <c r="B328" s="94" t="s">
        <v>494</v>
      </c>
      <c r="C328" s="171" t="s">
        <v>191</v>
      </c>
      <c r="D328" s="95"/>
      <c r="E328" s="95"/>
      <c r="F328" s="182"/>
      <c r="G328" s="184">
        <f>G329+G338+G349+G333</f>
        <v>9967.5</v>
      </c>
      <c r="H328" s="184">
        <f>H329+H338+H349+H333</f>
        <v>13057.4</v>
      </c>
      <c r="I328" s="184">
        <f>I329+I338+I349+I333</f>
        <v>349.2</v>
      </c>
    </row>
    <row r="329" spans="2:9" ht="47.25" x14ac:dyDescent="0.25">
      <c r="B329" s="26" t="s">
        <v>495</v>
      </c>
      <c r="C329" s="48" t="s">
        <v>496</v>
      </c>
      <c r="D329" s="132"/>
      <c r="E329" s="128"/>
      <c r="F329" s="183"/>
      <c r="G329" s="52">
        <f t="shared" ref="G329:I329" si="88">G330</f>
        <v>90</v>
      </c>
      <c r="H329" s="185">
        <f t="shared" si="88"/>
        <v>90</v>
      </c>
      <c r="I329" s="185">
        <f t="shared" si="88"/>
        <v>0</v>
      </c>
    </row>
    <row r="330" spans="2:9" ht="78.75" x14ac:dyDescent="0.25">
      <c r="B330" s="53" t="s">
        <v>497</v>
      </c>
      <c r="C330" s="54" t="s">
        <v>498</v>
      </c>
      <c r="D330" s="108"/>
      <c r="E330" s="109"/>
      <c r="F330" s="186"/>
      <c r="G330" s="57">
        <f t="shared" ref="G330:I330" si="89">G332+G331</f>
        <v>90</v>
      </c>
      <c r="H330" s="57">
        <f t="shared" si="89"/>
        <v>90</v>
      </c>
      <c r="I330" s="57">
        <f t="shared" si="89"/>
        <v>0</v>
      </c>
    </row>
    <row r="331" spans="2:9" ht="47.25" x14ac:dyDescent="0.25">
      <c r="B331" s="47" t="s">
        <v>44</v>
      </c>
      <c r="C331" s="58" t="s">
        <v>499</v>
      </c>
      <c r="D331" s="112" t="s">
        <v>112</v>
      </c>
      <c r="E331" s="113" t="s">
        <v>493</v>
      </c>
      <c r="F331" s="61">
        <v>200</v>
      </c>
      <c r="G331" s="44">
        <v>25</v>
      </c>
      <c r="H331" s="45">
        <v>25</v>
      </c>
      <c r="I331" s="45"/>
    </row>
    <row r="332" spans="2:9" ht="31.5" x14ac:dyDescent="0.25">
      <c r="B332" s="47" t="s">
        <v>183</v>
      </c>
      <c r="C332" s="58" t="s">
        <v>499</v>
      </c>
      <c r="D332" s="112" t="s">
        <v>112</v>
      </c>
      <c r="E332" s="113" t="s">
        <v>493</v>
      </c>
      <c r="F332" s="61">
        <v>300</v>
      </c>
      <c r="G332" s="44">
        <v>65</v>
      </c>
      <c r="H332" s="45">
        <v>65</v>
      </c>
      <c r="I332" s="45"/>
    </row>
    <row r="333" spans="2:9" ht="31.5" x14ac:dyDescent="0.25">
      <c r="B333" s="141" t="s">
        <v>500</v>
      </c>
      <c r="C333" s="48" t="s">
        <v>501</v>
      </c>
      <c r="D333" s="132"/>
      <c r="E333" s="128"/>
      <c r="F333" s="183"/>
      <c r="G333" s="52">
        <f>G334+G336</f>
        <v>477.9</v>
      </c>
      <c r="H333" s="52">
        <f t="shared" ref="H333:I333" si="90">H334+H336</f>
        <v>485.1</v>
      </c>
      <c r="I333" s="52">
        <f t="shared" si="90"/>
        <v>349.2</v>
      </c>
    </row>
    <row r="334" spans="2:9" ht="47.25" x14ac:dyDescent="0.25">
      <c r="B334" s="46" t="s">
        <v>502</v>
      </c>
      <c r="C334" s="54" t="s">
        <v>503</v>
      </c>
      <c r="D334" s="108"/>
      <c r="E334" s="109"/>
      <c r="F334" s="186"/>
      <c r="G334" s="57">
        <f t="shared" ref="G334:I334" si="91">G335</f>
        <v>178.9</v>
      </c>
      <c r="H334" s="187">
        <f t="shared" si="91"/>
        <v>186.1</v>
      </c>
      <c r="I334" s="187">
        <f t="shared" si="91"/>
        <v>193.5</v>
      </c>
    </row>
    <row r="335" spans="2:9" ht="63" x14ac:dyDescent="0.25">
      <c r="B335" s="188" t="s">
        <v>504</v>
      </c>
      <c r="C335" s="58" t="s">
        <v>505</v>
      </c>
      <c r="D335" s="112" t="s">
        <v>112</v>
      </c>
      <c r="E335" s="60" t="s">
        <v>92</v>
      </c>
      <c r="F335" s="61">
        <v>500</v>
      </c>
      <c r="G335" s="42">
        <v>178.9</v>
      </c>
      <c r="H335" s="88">
        <v>186.1</v>
      </c>
      <c r="I335" s="88">
        <v>193.5</v>
      </c>
    </row>
    <row r="336" spans="2:9" ht="47.25" x14ac:dyDescent="0.25">
      <c r="B336" s="46" t="s">
        <v>506</v>
      </c>
      <c r="C336" s="54" t="s">
        <v>507</v>
      </c>
      <c r="D336" s="108"/>
      <c r="E336" s="109"/>
      <c r="F336" s="186"/>
      <c r="G336" s="57">
        <f t="shared" ref="G336:I336" si="92">G337</f>
        <v>299</v>
      </c>
      <c r="H336" s="187">
        <f t="shared" si="92"/>
        <v>299</v>
      </c>
      <c r="I336" s="187">
        <f t="shared" si="92"/>
        <v>155.69999999999999</v>
      </c>
    </row>
    <row r="337" spans="2:9" ht="63" x14ac:dyDescent="0.25">
      <c r="B337" s="130" t="s">
        <v>508</v>
      </c>
      <c r="C337" s="58" t="s">
        <v>509</v>
      </c>
      <c r="D337" s="112" t="s">
        <v>112</v>
      </c>
      <c r="E337" s="60" t="s">
        <v>92</v>
      </c>
      <c r="F337" s="61">
        <v>500</v>
      </c>
      <c r="G337" s="42">
        <v>299</v>
      </c>
      <c r="H337" s="88">
        <v>299</v>
      </c>
      <c r="I337" s="88">
        <v>155.69999999999999</v>
      </c>
    </row>
    <row r="338" spans="2:9" ht="47.25" x14ac:dyDescent="0.25">
      <c r="B338" s="141" t="s">
        <v>510</v>
      </c>
      <c r="C338" s="48" t="s">
        <v>511</v>
      </c>
      <c r="D338" s="132"/>
      <c r="E338" s="128"/>
      <c r="F338" s="183"/>
      <c r="G338" s="52">
        <f>G342+G339+G344+G347</f>
        <v>9399.6</v>
      </c>
      <c r="H338" s="52">
        <f t="shared" ref="H338:I338" si="93">H342+H339+H344+H347</f>
        <v>2072.9</v>
      </c>
      <c r="I338" s="52">
        <f t="shared" si="93"/>
        <v>0</v>
      </c>
    </row>
    <row r="339" spans="2:9" ht="47.25" x14ac:dyDescent="0.25">
      <c r="B339" s="46" t="s">
        <v>512</v>
      </c>
      <c r="C339" s="54" t="s">
        <v>513</v>
      </c>
      <c r="D339" s="108"/>
      <c r="E339" s="109"/>
      <c r="F339" s="186"/>
      <c r="G339" s="57">
        <f t="shared" ref="G339:I339" si="94">G341+G340</f>
        <v>449.6</v>
      </c>
      <c r="H339" s="57">
        <f t="shared" si="94"/>
        <v>259.60000000000002</v>
      </c>
      <c r="I339" s="57">
        <f t="shared" si="94"/>
        <v>0</v>
      </c>
    </row>
    <row r="340" spans="2:9" ht="78.75" x14ac:dyDescent="0.25">
      <c r="B340" s="148" t="s">
        <v>514</v>
      </c>
      <c r="C340" s="58" t="s">
        <v>515</v>
      </c>
      <c r="D340" s="112" t="s">
        <v>112</v>
      </c>
      <c r="E340" s="113" t="s">
        <v>493</v>
      </c>
      <c r="F340" s="61">
        <v>200</v>
      </c>
      <c r="G340" s="44">
        <v>330</v>
      </c>
      <c r="H340" s="45">
        <v>140</v>
      </c>
      <c r="I340" s="45"/>
    </row>
    <row r="341" spans="2:9" ht="47.25" x14ac:dyDescent="0.25">
      <c r="B341" s="148" t="s">
        <v>516</v>
      </c>
      <c r="C341" s="58" t="s">
        <v>515</v>
      </c>
      <c r="D341" s="112" t="s">
        <v>112</v>
      </c>
      <c r="E341" s="113" t="s">
        <v>493</v>
      </c>
      <c r="F341" s="61">
        <v>800</v>
      </c>
      <c r="G341" s="44">
        <v>119.6</v>
      </c>
      <c r="H341" s="45">
        <v>119.6</v>
      </c>
      <c r="I341" s="45"/>
    </row>
    <row r="342" spans="2:9" ht="47.25" x14ac:dyDescent="0.25">
      <c r="B342" s="46" t="s">
        <v>517</v>
      </c>
      <c r="C342" s="54" t="s">
        <v>518</v>
      </c>
      <c r="D342" s="108"/>
      <c r="E342" s="109"/>
      <c r="F342" s="186"/>
      <c r="G342" s="57">
        <f t="shared" ref="G342:I342" si="95">G343</f>
        <v>450</v>
      </c>
      <c r="H342" s="187">
        <f t="shared" si="95"/>
        <v>400</v>
      </c>
      <c r="I342" s="187">
        <f t="shared" si="95"/>
        <v>0</v>
      </c>
    </row>
    <row r="343" spans="2:9" ht="78.75" x14ac:dyDescent="0.25">
      <c r="B343" s="148" t="s">
        <v>514</v>
      </c>
      <c r="C343" s="58" t="s">
        <v>519</v>
      </c>
      <c r="D343" s="112" t="s">
        <v>112</v>
      </c>
      <c r="E343" s="113" t="s">
        <v>493</v>
      </c>
      <c r="F343" s="61">
        <v>200</v>
      </c>
      <c r="G343" s="44">
        <v>450</v>
      </c>
      <c r="H343" s="45">
        <v>400</v>
      </c>
      <c r="I343" s="45"/>
    </row>
    <row r="344" spans="2:9" ht="94.5" x14ac:dyDescent="0.25">
      <c r="B344" s="46" t="s">
        <v>520</v>
      </c>
      <c r="C344" s="54" t="s">
        <v>521</v>
      </c>
      <c r="D344" s="108"/>
      <c r="E344" s="109"/>
      <c r="F344" s="186"/>
      <c r="G344" s="57">
        <f t="shared" ref="G344:I344" si="96">G346+G345</f>
        <v>3500</v>
      </c>
      <c r="H344" s="57">
        <f t="shared" si="96"/>
        <v>0</v>
      </c>
      <c r="I344" s="57">
        <f t="shared" si="96"/>
        <v>0</v>
      </c>
    </row>
    <row r="345" spans="2:9" ht="126" x14ac:dyDescent="0.25">
      <c r="B345" s="130" t="s">
        <v>522</v>
      </c>
      <c r="C345" s="58" t="s">
        <v>523</v>
      </c>
      <c r="D345" s="112" t="s">
        <v>112</v>
      </c>
      <c r="E345" s="113" t="s">
        <v>493</v>
      </c>
      <c r="F345" s="61">
        <v>200</v>
      </c>
      <c r="G345" s="124">
        <v>3300</v>
      </c>
      <c r="H345" s="45"/>
      <c r="I345" s="45"/>
    </row>
    <row r="346" spans="2:9" ht="126" x14ac:dyDescent="0.25">
      <c r="B346" s="130" t="s">
        <v>524</v>
      </c>
      <c r="C346" s="58" t="s">
        <v>525</v>
      </c>
      <c r="D346" s="112" t="s">
        <v>112</v>
      </c>
      <c r="E346" s="113" t="s">
        <v>493</v>
      </c>
      <c r="F346" s="61">
        <v>200</v>
      </c>
      <c r="G346" s="124">
        <v>200</v>
      </c>
      <c r="H346" s="45"/>
      <c r="I346" s="45"/>
    </row>
    <row r="347" spans="2:9" ht="31.5" x14ac:dyDescent="0.25">
      <c r="B347" s="46" t="s">
        <v>526</v>
      </c>
      <c r="C347" s="54" t="s">
        <v>527</v>
      </c>
      <c r="D347" s="108"/>
      <c r="E347" s="109"/>
      <c r="F347" s="186"/>
      <c r="G347" s="57">
        <f t="shared" ref="G347:I347" si="97">G348</f>
        <v>5000</v>
      </c>
      <c r="H347" s="57">
        <f t="shared" si="97"/>
        <v>1413.3</v>
      </c>
      <c r="I347" s="57">
        <f t="shared" si="97"/>
        <v>0</v>
      </c>
    </row>
    <row r="348" spans="2:9" ht="63" x14ac:dyDescent="0.25">
      <c r="B348" s="130" t="s">
        <v>528</v>
      </c>
      <c r="C348" s="58" t="s">
        <v>529</v>
      </c>
      <c r="D348" s="112" t="s">
        <v>112</v>
      </c>
      <c r="E348" s="113" t="s">
        <v>493</v>
      </c>
      <c r="F348" s="61">
        <v>200</v>
      </c>
      <c r="G348" s="42">
        <v>5000</v>
      </c>
      <c r="H348" s="88">
        <v>1413.3</v>
      </c>
      <c r="I348" s="88"/>
    </row>
    <row r="349" spans="2:9" ht="47.25" x14ac:dyDescent="0.25">
      <c r="B349" s="189" t="s">
        <v>530</v>
      </c>
      <c r="C349" s="190" t="s">
        <v>531</v>
      </c>
      <c r="D349" s="191"/>
      <c r="E349" s="191"/>
      <c r="F349" s="192"/>
      <c r="G349" s="193">
        <f>G350</f>
        <v>0</v>
      </c>
      <c r="H349" s="193">
        <f t="shared" ref="H349:I349" si="98">H350</f>
        <v>10409.4</v>
      </c>
      <c r="I349" s="193">
        <f t="shared" si="98"/>
        <v>0</v>
      </c>
    </row>
    <row r="350" spans="2:9" ht="78.75" x14ac:dyDescent="0.25">
      <c r="B350" s="169" t="s">
        <v>532</v>
      </c>
      <c r="C350" s="54" t="s">
        <v>533</v>
      </c>
      <c r="D350" s="108"/>
      <c r="E350" s="109"/>
      <c r="F350" s="186"/>
      <c r="G350" s="57">
        <f t="shared" ref="G350:I350" si="99">G351</f>
        <v>0</v>
      </c>
      <c r="H350" s="57">
        <f t="shared" si="99"/>
        <v>10409.4</v>
      </c>
      <c r="I350" s="57">
        <f t="shared" si="99"/>
        <v>0</v>
      </c>
    </row>
    <row r="351" spans="2:9" ht="95.25" thickBot="1" x14ac:dyDescent="0.3">
      <c r="B351" s="188" t="s">
        <v>534</v>
      </c>
      <c r="C351" s="58" t="s">
        <v>535</v>
      </c>
      <c r="D351" s="112" t="s">
        <v>112</v>
      </c>
      <c r="E351" s="112" t="s">
        <v>91</v>
      </c>
      <c r="F351" s="61">
        <v>200</v>
      </c>
      <c r="G351" s="44"/>
      <c r="H351" s="45">
        <v>10409.4</v>
      </c>
      <c r="I351" s="45"/>
    </row>
    <row r="352" spans="2:9" ht="63.75" thickBot="1" x14ac:dyDescent="0.3">
      <c r="B352" s="94" t="s">
        <v>536</v>
      </c>
      <c r="C352" s="22" t="s">
        <v>33</v>
      </c>
      <c r="D352" s="139"/>
      <c r="E352" s="139"/>
      <c r="F352" s="194"/>
      <c r="G352" s="144">
        <f>G363+G353</f>
        <v>60781.7</v>
      </c>
      <c r="H352" s="144">
        <f>H363+H353</f>
        <v>84655.5</v>
      </c>
      <c r="I352" s="144">
        <f>I363+I353</f>
        <v>28282.400000000001</v>
      </c>
    </row>
    <row r="353" spans="2:9" ht="31.5" x14ac:dyDescent="0.25">
      <c r="B353" s="26" t="s">
        <v>537</v>
      </c>
      <c r="C353" s="97" t="s">
        <v>538</v>
      </c>
      <c r="D353" s="49"/>
      <c r="E353" s="50"/>
      <c r="F353" s="51"/>
      <c r="G353" s="52">
        <f>G356+G354+G358+G361</f>
        <v>30754.5</v>
      </c>
      <c r="H353" s="52">
        <f t="shared" ref="H353:I353" si="100">H356+H354+H358+H361</f>
        <v>56044.800000000003</v>
      </c>
      <c r="I353" s="52">
        <f t="shared" si="100"/>
        <v>21260.400000000001</v>
      </c>
    </row>
    <row r="354" spans="2:9" ht="31.5" x14ac:dyDescent="0.25">
      <c r="B354" s="195" t="s">
        <v>539</v>
      </c>
      <c r="C354" s="54" t="s">
        <v>540</v>
      </c>
      <c r="D354" s="55"/>
      <c r="E354" s="56"/>
      <c r="F354" s="99"/>
      <c r="G354" s="57">
        <f>G355</f>
        <v>15282.4</v>
      </c>
      <c r="H354" s="57">
        <f t="shared" ref="H354:I354" si="101">H355</f>
        <v>15694.6</v>
      </c>
      <c r="I354" s="57">
        <f t="shared" si="101"/>
        <v>12383.3</v>
      </c>
    </row>
    <row r="355" spans="2:9" ht="47.25" x14ac:dyDescent="0.25">
      <c r="B355" s="196" t="s">
        <v>541</v>
      </c>
      <c r="C355" s="69" t="s">
        <v>542</v>
      </c>
      <c r="D355" s="59" t="s">
        <v>55</v>
      </c>
      <c r="E355" s="60" t="s">
        <v>112</v>
      </c>
      <c r="F355" s="61">
        <v>300</v>
      </c>
      <c r="G355" s="44">
        <v>15282.4</v>
      </c>
      <c r="H355" s="45">
        <v>15694.6</v>
      </c>
      <c r="I355" s="45">
        <v>12383.3</v>
      </c>
    </row>
    <row r="356" spans="2:9" ht="78.75" x14ac:dyDescent="0.25">
      <c r="B356" s="53" t="s">
        <v>543</v>
      </c>
      <c r="C356" s="54" t="s">
        <v>544</v>
      </c>
      <c r="D356" s="55"/>
      <c r="E356" s="56"/>
      <c r="F356" s="99"/>
      <c r="G356" s="57">
        <f t="shared" ref="G356:I356" si="102">G357</f>
        <v>13678.9</v>
      </c>
      <c r="H356" s="57">
        <f t="shared" si="102"/>
        <v>17071.2</v>
      </c>
      <c r="I356" s="57">
        <f t="shared" si="102"/>
        <v>8877.1</v>
      </c>
    </row>
    <row r="357" spans="2:9" ht="110.25" x14ac:dyDescent="0.25">
      <c r="B357" s="197" t="s">
        <v>545</v>
      </c>
      <c r="C357" s="58" t="s">
        <v>546</v>
      </c>
      <c r="D357" s="59" t="s">
        <v>55</v>
      </c>
      <c r="E357" s="60" t="s">
        <v>112</v>
      </c>
      <c r="F357" s="61">
        <v>400</v>
      </c>
      <c r="G357" s="42">
        <v>13678.9</v>
      </c>
      <c r="H357" s="88">
        <v>17071.2</v>
      </c>
      <c r="I357" s="88">
        <v>8877.1</v>
      </c>
    </row>
    <row r="358" spans="2:9" ht="78.75" x14ac:dyDescent="0.25">
      <c r="B358" s="53" t="s">
        <v>547</v>
      </c>
      <c r="C358" s="54" t="s">
        <v>548</v>
      </c>
      <c r="D358" s="55"/>
      <c r="E358" s="56"/>
      <c r="F358" s="99"/>
      <c r="G358" s="57">
        <f t="shared" ref="G358:I358" si="103">G360+G359</f>
        <v>0</v>
      </c>
      <c r="H358" s="57">
        <f t="shared" si="103"/>
        <v>23279</v>
      </c>
      <c r="I358" s="57">
        <f t="shared" si="103"/>
        <v>0</v>
      </c>
    </row>
    <row r="359" spans="2:9" ht="94.5" x14ac:dyDescent="0.25">
      <c r="B359" s="198" t="s">
        <v>549</v>
      </c>
      <c r="C359" s="58" t="s">
        <v>550</v>
      </c>
      <c r="D359" s="59" t="s">
        <v>55</v>
      </c>
      <c r="E359" s="60" t="s">
        <v>112</v>
      </c>
      <c r="F359" s="61">
        <v>400</v>
      </c>
      <c r="G359" s="44"/>
      <c r="H359" s="106">
        <v>22115</v>
      </c>
      <c r="I359" s="45"/>
    </row>
    <row r="360" spans="2:9" ht="94.5" x14ac:dyDescent="0.25">
      <c r="B360" s="198" t="s">
        <v>551</v>
      </c>
      <c r="C360" s="58" t="s">
        <v>552</v>
      </c>
      <c r="D360" s="59" t="s">
        <v>55</v>
      </c>
      <c r="E360" s="60" t="s">
        <v>112</v>
      </c>
      <c r="F360" s="61">
        <v>400</v>
      </c>
      <c r="G360" s="44"/>
      <c r="H360" s="45">
        <v>1164</v>
      </c>
      <c r="I360" s="45"/>
    </row>
    <row r="361" spans="2:9" ht="47.25" x14ac:dyDescent="0.25">
      <c r="B361" s="53" t="s">
        <v>553</v>
      </c>
      <c r="C361" s="54" t="s">
        <v>554</v>
      </c>
      <c r="D361" s="55"/>
      <c r="E361" s="56"/>
      <c r="F361" s="99"/>
      <c r="G361" s="57">
        <f>G362</f>
        <v>1793.2</v>
      </c>
      <c r="H361" s="57">
        <f t="shared" ref="H361:I361" si="104">H362</f>
        <v>0</v>
      </c>
      <c r="I361" s="57">
        <f t="shared" si="104"/>
        <v>0</v>
      </c>
    </row>
    <row r="362" spans="2:9" ht="78.75" x14ac:dyDescent="0.25">
      <c r="B362" s="196" t="s">
        <v>555</v>
      </c>
      <c r="C362" s="58" t="s">
        <v>556</v>
      </c>
      <c r="D362" s="59" t="s">
        <v>55</v>
      </c>
      <c r="E362" s="60" t="s">
        <v>40</v>
      </c>
      <c r="F362" s="61">
        <v>300</v>
      </c>
      <c r="G362" s="44">
        <v>1793.2</v>
      </c>
      <c r="H362" s="45"/>
      <c r="I362" s="45"/>
    </row>
    <row r="363" spans="2:9" ht="63" x14ac:dyDescent="0.25">
      <c r="B363" s="26" t="s">
        <v>557</v>
      </c>
      <c r="C363" s="27" t="s">
        <v>558</v>
      </c>
      <c r="D363" s="49"/>
      <c r="E363" s="50"/>
      <c r="F363" s="51"/>
      <c r="G363" s="146">
        <f>G373+G364+G366+G369+G371+G375</f>
        <v>30027.200000000001</v>
      </c>
      <c r="H363" s="146">
        <f t="shared" ref="H363:I363" si="105">H373+H364+H366+H369+H371+H375</f>
        <v>28610.7</v>
      </c>
      <c r="I363" s="146">
        <f t="shared" si="105"/>
        <v>7022</v>
      </c>
    </row>
    <row r="364" spans="2:9" ht="47.25" x14ac:dyDescent="0.25">
      <c r="B364" s="53" t="s">
        <v>559</v>
      </c>
      <c r="C364" s="33" t="s">
        <v>560</v>
      </c>
      <c r="D364" s="55"/>
      <c r="E364" s="56"/>
      <c r="F364" s="99"/>
      <c r="G364" s="147">
        <f t="shared" ref="G364:I364" si="106">G365</f>
        <v>248.7</v>
      </c>
      <c r="H364" s="199">
        <f t="shared" si="106"/>
        <v>248.7</v>
      </c>
      <c r="I364" s="199">
        <f t="shared" si="106"/>
        <v>0</v>
      </c>
    </row>
    <row r="365" spans="2:9" ht="47.25" x14ac:dyDescent="0.25">
      <c r="B365" s="72" t="s">
        <v>561</v>
      </c>
      <c r="C365" s="39" t="s">
        <v>562</v>
      </c>
      <c r="D365" s="59" t="s">
        <v>92</v>
      </c>
      <c r="E365" s="60" t="s">
        <v>19</v>
      </c>
      <c r="F365" s="61">
        <v>800</v>
      </c>
      <c r="G365" s="44">
        <v>248.7</v>
      </c>
      <c r="H365" s="45">
        <v>248.7</v>
      </c>
      <c r="I365" s="106"/>
    </row>
    <row r="366" spans="2:9" ht="31.5" x14ac:dyDescent="0.25">
      <c r="B366" s="46" t="s">
        <v>563</v>
      </c>
      <c r="C366" s="33" t="s">
        <v>564</v>
      </c>
      <c r="D366" s="55"/>
      <c r="E366" s="56"/>
      <c r="F366" s="99"/>
      <c r="G366" s="147">
        <f>G367+G368</f>
        <v>25876</v>
      </c>
      <c r="H366" s="147">
        <f t="shared" ref="H366:I366" si="107">H367+H368</f>
        <v>26908</v>
      </c>
      <c r="I366" s="147">
        <f t="shared" si="107"/>
        <v>6996</v>
      </c>
    </row>
    <row r="367" spans="2:9" ht="63" x14ac:dyDescent="0.25">
      <c r="B367" s="130" t="s">
        <v>565</v>
      </c>
      <c r="C367" s="39" t="s">
        <v>566</v>
      </c>
      <c r="D367" s="59" t="s">
        <v>92</v>
      </c>
      <c r="E367" s="60" t="s">
        <v>40</v>
      </c>
      <c r="F367" s="61">
        <v>200</v>
      </c>
      <c r="G367" s="44">
        <v>6469</v>
      </c>
      <c r="H367" s="45">
        <v>6727</v>
      </c>
      <c r="I367" s="45">
        <v>6996</v>
      </c>
    </row>
    <row r="368" spans="2:9" ht="78.75" x14ac:dyDescent="0.25">
      <c r="B368" s="130" t="s">
        <v>567</v>
      </c>
      <c r="C368" s="39" t="s">
        <v>568</v>
      </c>
      <c r="D368" s="59" t="s">
        <v>92</v>
      </c>
      <c r="E368" s="60" t="s">
        <v>40</v>
      </c>
      <c r="F368" s="61">
        <v>200</v>
      </c>
      <c r="G368" s="44">
        <v>19407</v>
      </c>
      <c r="H368" s="45">
        <v>20181</v>
      </c>
      <c r="I368" s="45"/>
    </row>
    <row r="369" spans="2:9" ht="63" x14ac:dyDescent="0.25">
      <c r="B369" s="46" t="s">
        <v>569</v>
      </c>
      <c r="C369" s="33" t="s">
        <v>570</v>
      </c>
      <c r="D369" s="55"/>
      <c r="E369" s="56"/>
      <c r="F369" s="99"/>
      <c r="G369" s="147">
        <f>G370</f>
        <v>24</v>
      </c>
      <c r="H369" s="147">
        <f t="shared" ref="H369:I369" si="108">H370</f>
        <v>25</v>
      </c>
      <c r="I369" s="147">
        <f t="shared" si="108"/>
        <v>26</v>
      </c>
    </row>
    <row r="370" spans="2:9" ht="94.5" x14ac:dyDescent="0.25">
      <c r="B370" s="130" t="s">
        <v>571</v>
      </c>
      <c r="C370" s="39" t="s">
        <v>572</v>
      </c>
      <c r="D370" s="59" t="s">
        <v>92</v>
      </c>
      <c r="E370" s="60" t="s">
        <v>40</v>
      </c>
      <c r="F370" s="61">
        <v>200</v>
      </c>
      <c r="G370" s="105">
        <v>24</v>
      </c>
      <c r="H370" s="106">
        <v>25</v>
      </c>
      <c r="I370" s="106">
        <v>26</v>
      </c>
    </row>
    <row r="371" spans="2:9" ht="63" x14ac:dyDescent="0.25">
      <c r="B371" s="46" t="s">
        <v>573</v>
      </c>
      <c r="C371" s="33" t="s">
        <v>574</v>
      </c>
      <c r="D371" s="55"/>
      <c r="E371" s="56"/>
      <c r="F371" s="99"/>
      <c r="G371" s="147">
        <f>G372</f>
        <v>100</v>
      </c>
      <c r="H371" s="147">
        <f t="shared" ref="H371:I371" si="109">H372</f>
        <v>0</v>
      </c>
      <c r="I371" s="147">
        <f t="shared" si="109"/>
        <v>0</v>
      </c>
    </row>
    <row r="372" spans="2:9" ht="63" x14ac:dyDescent="0.25">
      <c r="B372" s="130" t="s">
        <v>575</v>
      </c>
      <c r="C372" s="39" t="s">
        <v>576</v>
      </c>
      <c r="D372" s="59" t="s">
        <v>112</v>
      </c>
      <c r="E372" s="60" t="s">
        <v>493</v>
      </c>
      <c r="F372" s="61">
        <v>200</v>
      </c>
      <c r="G372" s="44">
        <v>100</v>
      </c>
      <c r="H372" s="45"/>
      <c r="I372" s="45"/>
    </row>
    <row r="373" spans="2:9" ht="31.5" x14ac:dyDescent="0.25">
      <c r="B373" s="53" t="s">
        <v>577</v>
      </c>
      <c r="C373" s="33" t="s">
        <v>578</v>
      </c>
      <c r="D373" s="55"/>
      <c r="E373" s="56"/>
      <c r="F373" s="99"/>
      <c r="G373" s="147">
        <f>G374</f>
        <v>1573.5</v>
      </c>
      <c r="H373" s="147">
        <f t="shared" ref="H373:I373" si="110">H374</f>
        <v>1429</v>
      </c>
      <c r="I373" s="147">
        <f t="shared" si="110"/>
        <v>0</v>
      </c>
    </row>
    <row r="374" spans="2:9" ht="47.25" x14ac:dyDescent="0.25">
      <c r="B374" s="72" t="s">
        <v>44</v>
      </c>
      <c r="C374" s="39" t="s">
        <v>579</v>
      </c>
      <c r="D374" s="59" t="s">
        <v>112</v>
      </c>
      <c r="E374" s="60" t="s">
        <v>493</v>
      </c>
      <c r="F374" s="61">
        <v>200</v>
      </c>
      <c r="G374" s="44">
        <v>1573.5</v>
      </c>
      <c r="H374" s="45">
        <v>1429</v>
      </c>
      <c r="I374" s="106"/>
    </row>
    <row r="375" spans="2:9" ht="63" x14ac:dyDescent="0.25">
      <c r="B375" s="53" t="s">
        <v>580</v>
      </c>
      <c r="C375" s="33" t="s">
        <v>581</v>
      </c>
      <c r="D375" s="55"/>
      <c r="E375" s="56"/>
      <c r="F375" s="99"/>
      <c r="G375" s="147">
        <f t="shared" ref="G375:I375" si="111">G376</f>
        <v>2205</v>
      </c>
      <c r="H375" s="147">
        <f t="shared" si="111"/>
        <v>0</v>
      </c>
      <c r="I375" s="147">
        <f t="shared" si="111"/>
        <v>0</v>
      </c>
    </row>
    <row r="376" spans="2:9" ht="111" thickBot="1" x14ac:dyDescent="0.3">
      <c r="B376" s="72" t="s">
        <v>582</v>
      </c>
      <c r="C376" s="39" t="s">
        <v>583</v>
      </c>
      <c r="D376" s="59" t="s">
        <v>92</v>
      </c>
      <c r="E376" s="60" t="s">
        <v>40</v>
      </c>
      <c r="F376" s="61">
        <v>500</v>
      </c>
      <c r="G376" s="124">
        <v>2205</v>
      </c>
      <c r="H376" s="45"/>
      <c r="I376" s="45"/>
    </row>
    <row r="377" spans="2:9" ht="48" thickBot="1" x14ac:dyDescent="0.3">
      <c r="B377" s="94" t="s">
        <v>584</v>
      </c>
      <c r="C377" s="22" t="s">
        <v>55</v>
      </c>
      <c r="D377" s="23"/>
      <c r="E377" s="23"/>
      <c r="F377" s="140"/>
      <c r="G377" s="25">
        <f>G378+G391</f>
        <v>1012</v>
      </c>
      <c r="H377" s="25">
        <f>H378+H391</f>
        <v>876</v>
      </c>
      <c r="I377" s="25">
        <f>I378+I391</f>
        <v>0</v>
      </c>
    </row>
    <row r="378" spans="2:9" ht="31.5" x14ac:dyDescent="0.25">
      <c r="B378" s="26" t="s">
        <v>585</v>
      </c>
      <c r="C378" s="27" t="s">
        <v>586</v>
      </c>
      <c r="D378" s="28"/>
      <c r="E378" s="29"/>
      <c r="F378" s="134"/>
      <c r="G378" s="31">
        <f>G379+G383+G381+G385+G387+G389</f>
        <v>994</v>
      </c>
      <c r="H378" s="31">
        <f>H379+H383+H381+H385+H387+H389</f>
        <v>876</v>
      </c>
      <c r="I378" s="31">
        <f>I379+I383+I381+I385+I387+I389</f>
        <v>0</v>
      </c>
    </row>
    <row r="379" spans="2:9" ht="47.25" x14ac:dyDescent="0.25">
      <c r="B379" s="53" t="s">
        <v>587</v>
      </c>
      <c r="C379" s="33" t="s">
        <v>588</v>
      </c>
      <c r="D379" s="34"/>
      <c r="E379" s="35"/>
      <c r="F379" s="119"/>
      <c r="G379" s="37">
        <f t="shared" ref="G379:I379" si="112">G380</f>
        <v>134</v>
      </c>
      <c r="H379" s="37">
        <f t="shared" si="112"/>
        <v>66</v>
      </c>
      <c r="I379" s="37">
        <f t="shared" si="112"/>
        <v>0</v>
      </c>
    </row>
    <row r="380" spans="2:9" ht="63" x14ac:dyDescent="0.25">
      <c r="B380" s="47" t="s">
        <v>589</v>
      </c>
      <c r="C380" s="39" t="s">
        <v>590</v>
      </c>
      <c r="D380" s="40" t="s">
        <v>28</v>
      </c>
      <c r="E380" s="41" t="s">
        <v>92</v>
      </c>
      <c r="F380" s="133" t="s">
        <v>27</v>
      </c>
      <c r="G380" s="105">
        <v>134</v>
      </c>
      <c r="H380" s="106">
        <v>66</v>
      </c>
      <c r="I380" s="106"/>
    </row>
    <row r="381" spans="2:9" ht="31.5" x14ac:dyDescent="0.25">
      <c r="B381" s="53" t="s">
        <v>591</v>
      </c>
      <c r="C381" s="54" t="s">
        <v>592</v>
      </c>
      <c r="D381" s="55"/>
      <c r="E381" s="56"/>
      <c r="F381" s="99"/>
      <c r="G381" s="37">
        <f>G382</f>
        <v>30</v>
      </c>
      <c r="H381" s="37">
        <f t="shared" ref="H381:I381" si="113">H382</f>
        <v>10</v>
      </c>
      <c r="I381" s="37">
        <f t="shared" si="113"/>
        <v>0</v>
      </c>
    </row>
    <row r="382" spans="2:9" ht="110.25" x14ac:dyDescent="0.25">
      <c r="B382" s="47" t="s">
        <v>593</v>
      </c>
      <c r="C382" s="200" t="s">
        <v>594</v>
      </c>
      <c r="D382" s="59" t="s">
        <v>55</v>
      </c>
      <c r="E382" s="60" t="s">
        <v>40</v>
      </c>
      <c r="F382" s="61">
        <v>100</v>
      </c>
      <c r="G382" s="105">
        <v>30</v>
      </c>
      <c r="H382" s="106">
        <v>10</v>
      </c>
      <c r="I382" s="106"/>
    </row>
    <row r="383" spans="2:9" ht="63" x14ac:dyDescent="0.25">
      <c r="B383" s="53" t="s">
        <v>595</v>
      </c>
      <c r="C383" s="33" t="s">
        <v>596</v>
      </c>
      <c r="D383" s="34"/>
      <c r="E383" s="35"/>
      <c r="F383" s="119"/>
      <c r="G383" s="37">
        <f t="shared" ref="G383:I383" si="114">G384</f>
        <v>60</v>
      </c>
      <c r="H383" s="37">
        <f t="shared" si="114"/>
        <v>30</v>
      </c>
      <c r="I383" s="37">
        <f t="shared" si="114"/>
        <v>0</v>
      </c>
    </row>
    <row r="384" spans="2:9" ht="63" x14ac:dyDescent="0.25">
      <c r="B384" s="47" t="s">
        <v>589</v>
      </c>
      <c r="C384" s="39" t="s">
        <v>597</v>
      </c>
      <c r="D384" s="40" t="s">
        <v>28</v>
      </c>
      <c r="E384" s="41" t="s">
        <v>92</v>
      </c>
      <c r="F384" s="133" t="s">
        <v>27</v>
      </c>
      <c r="G384" s="44">
        <v>60</v>
      </c>
      <c r="H384" s="45">
        <v>30</v>
      </c>
      <c r="I384" s="45"/>
    </row>
    <row r="385" spans="2:9" ht="78.75" x14ac:dyDescent="0.25">
      <c r="B385" s="53" t="s">
        <v>598</v>
      </c>
      <c r="C385" s="54" t="s">
        <v>599</v>
      </c>
      <c r="D385" s="55"/>
      <c r="E385" s="56"/>
      <c r="F385" s="99"/>
      <c r="G385" s="37">
        <f t="shared" ref="G385:I385" si="115">G386</f>
        <v>350</v>
      </c>
      <c r="H385" s="111">
        <f t="shared" si="115"/>
        <v>350</v>
      </c>
      <c r="I385" s="111">
        <f t="shared" si="115"/>
        <v>0</v>
      </c>
    </row>
    <row r="386" spans="2:9" ht="141.75" x14ac:dyDescent="0.25">
      <c r="B386" s="47" t="s">
        <v>600</v>
      </c>
      <c r="C386" s="58" t="s">
        <v>601</v>
      </c>
      <c r="D386" s="60" t="s">
        <v>55</v>
      </c>
      <c r="E386" s="60" t="s">
        <v>40</v>
      </c>
      <c r="F386" s="61">
        <v>100</v>
      </c>
      <c r="G386" s="44">
        <v>350</v>
      </c>
      <c r="H386" s="45">
        <v>350</v>
      </c>
      <c r="I386" s="45"/>
    </row>
    <row r="387" spans="2:9" ht="78.75" x14ac:dyDescent="0.25">
      <c r="B387" s="53" t="s">
        <v>602</v>
      </c>
      <c r="C387" s="54" t="s">
        <v>603</v>
      </c>
      <c r="D387" s="55"/>
      <c r="E387" s="55"/>
      <c r="F387" s="179"/>
      <c r="G387" s="37">
        <f t="shared" ref="G387:I387" si="116">G388</f>
        <v>60</v>
      </c>
      <c r="H387" s="111">
        <f t="shared" si="116"/>
        <v>60</v>
      </c>
      <c r="I387" s="111">
        <f t="shared" si="116"/>
        <v>0</v>
      </c>
    </row>
    <row r="388" spans="2:9" ht="63" x14ac:dyDescent="0.25">
      <c r="B388" s="47" t="s">
        <v>604</v>
      </c>
      <c r="C388" s="58" t="s">
        <v>605</v>
      </c>
      <c r="D388" s="60" t="s">
        <v>55</v>
      </c>
      <c r="E388" s="60" t="s">
        <v>40</v>
      </c>
      <c r="F388" s="61">
        <v>300</v>
      </c>
      <c r="G388" s="44">
        <v>60</v>
      </c>
      <c r="H388" s="45">
        <v>60</v>
      </c>
      <c r="I388" s="45"/>
    </row>
    <row r="389" spans="2:9" ht="63" x14ac:dyDescent="0.25">
      <c r="B389" s="53" t="s">
        <v>606</v>
      </c>
      <c r="C389" s="54" t="s">
        <v>607</v>
      </c>
      <c r="D389" s="55"/>
      <c r="E389" s="56"/>
      <c r="F389" s="99"/>
      <c r="G389" s="37">
        <f t="shared" ref="G389:I389" si="117">G390</f>
        <v>360</v>
      </c>
      <c r="H389" s="111">
        <f t="shared" si="117"/>
        <v>360</v>
      </c>
      <c r="I389" s="111">
        <f t="shared" si="117"/>
        <v>0</v>
      </c>
    </row>
    <row r="390" spans="2:9" ht="94.5" x14ac:dyDescent="0.25">
      <c r="B390" s="47" t="s">
        <v>608</v>
      </c>
      <c r="C390" s="200" t="s">
        <v>609</v>
      </c>
      <c r="D390" s="59" t="s">
        <v>55</v>
      </c>
      <c r="E390" s="60" t="s">
        <v>40</v>
      </c>
      <c r="F390" s="61">
        <v>300</v>
      </c>
      <c r="G390" s="44">
        <v>360</v>
      </c>
      <c r="H390" s="45">
        <v>360</v>
      </c>
      <c r="I390" s="45"/>
    </row>
    <row r="391" spans="2:9" ht="31.5" x14ac:dyDescent="0.25">
      <c r="B391" s="26" t="s">
        <v>610</v>
      </c>
      <c r="C391" s="27" t="s">
        <v>611</v>
      </c>
      <c r="D391" s="28"/>
      <c r="E391" s="29"/>
      <c r="F391" s="134"/>
      <c r="G391" s="31">
        <f>G392</f>
        <v>18</v>
      </c>
      <c r="H391" s="31">
        <f t="shared" ref="H391:I391" si="118">H392</f>
        <v>0</v>
      </c>
      <c r="I391" s="31">
        <f t="shared" si="118"/>
        <v>0</v>
      </c>
    </row>
    <row r="392" spans="2:9" ht="31.5" x14ac:dyDescent="0.25">
      <c r="B392" s="53" t="s">
        <v>612</v>
      </c>
      <c r="C392" s="33" t="s">
        <v>613</v>
      </c>
      <c r="D392" s="34"/>
      <c r="E392" s="35"/>
      <c r="F392" s="119"/>
      <c r="G392" s="37">
        <f t="shared" ref="G392:I392" si="119">G393</f>
        <v>18</v>
      </c>
      <c r="H392" s="37">
        <f t="shared" si="119"/>
        <v>0</v>
      </c>
      <c r="I392" s="37">
        <f t="shared" si="119"/>
        <v>0</v>
      </c>
    </row>
    <row r="393" spans="2:9" ht="32.25" thickBot="1" x14ac:dyDescent="0.3">
      <c r="B393" s="47" t="s">
        <v>443</v>
      </c>
      <c r="C393" s="39" t="s">
        <v>614</v>
      </c>
      <c r="D393" s="40" t="s">
        <v>28</v>
      </c>
      <c r="E393" s="41" t="s">
        <v>92</v>
      </c>
      <c r="F393" s="133" t="s">
        <v>27</v>
      </c>
      <c r="G393" s="44">
        <v>18</v>
      </c>
      <c r="H393" s="106"/>
      <c r="I393" s="106"/>
    </row>
    <row r="394" spans="2:9" ht="79.5" thickBot="1" x14ac:dyDescent="0.3">
      <c r="B394" s="201" t="s">
        <v>615</v>
      </c>
      <c r="C394" s="202" t="s">
        <v>493</v>
      </c>
      <c r="D394" s="203"/>
      <c r="E394" s="203"/>
      <c r="F394" s="204"/>
      <c r="G394" s="25">
        <f>G395+G400+G403</f>
        <v>1455</v>
      </c>
      <c r="H394" s="25">
        <f>H395+H400+H403</f>
        <v>1455</v>
      </c>
      <c r="I394" s="25">
        <f>I395+I400+I403</f>
        <v>0</v>
      </c>
    </row>
    <row r="395" spans="2:9" ht="63" x14ac:dyDescent="0.25">
      <c r="B395" s="205" t="s">
        <v>616</v>
      </c>
      <c r="C395" s="76" t="s">
        <v>617</v>
      </c>
      <c r="D395" s="77"/>
      <c r="E395" s="78"/>
      <c r="F395" s="79"/>
      <c r="G395" s="31">
        <f t="shared" ref="G395:I395" si="120">G396</f>
        <v>600</v>
      </c>
      <c r="H395" s="31">
        <f t="shared" si="120"/>
        <v>600</v>
      </c>
      <c r="I395" s="31">
        <f t="shared" si="120"/>
        <v>0</v>
      </c>
    </row>
    <row r="396" spans="2:9" ht="63" x14ac:dyDescent="0.25">
      <c r="B396" s="32" t="s">
        <v>618</v>
      </c>
      <c r="C396" s="80" t="s">
        <v>619</v>
      </c>
      <c r="D396" s="81"/>
      <c r="E396" s="82"/>
      <c r="F396" s="83"/>
      <c r="G396" s="37">
        <f>SUM(G397:G399)</f>
        <v>600</v>
      </c>
      <c r="H396" s="37">
        <f>SUM(H397:H399)</f>
        <v>600</v>
      </c>
      <c r="I396" s="37">
        <f>SUM(I397:I399)</f>
        <v>0</v>
      </c>
    </row>
    <row r="397" spans="2:9" ht="63" x14ac:dyDescent="0.25">
      <c r="B397" s="38" t="s">
        <v>620</v>
      </c>
      <c r="C397" s="85" t="s">
        <v>621</v>
      </c>
      <c r="D397" s="86" t="s">
        <v>19</v>
      </c>
      <c r="E397" s="87" t="s">
        <v>26</v>
      </c>
      <c r="F397" s="206" t="s">
        <v>376</v>
      </c>
      <c r="G397" s="42">
        <v>300</v>
      </c>
      <c r="H397" s="88">
        <v>300</v>
      </c>
      <c r="I397" s="88"/>
    </row>
    <row r="398" spans="2:9" ht="47.25" x14ac:dyDescent="0.25">
      <c r="B398" s="207" t="s">
        <v>44</v>
      </c>
      <c r="C398" s="85" t="s">
        <v>622</v>
      </c>
      <c r="D398" s="86" t="s">
        <v>19</v>
      </c>
      <c r="E398" s="87" t="s">
        <v>26</v>
      </c>
      <c r="F398" s="206" t="s">
        <v>27</v>
      </c>
      <c r="G398" s="44">
        <v>5</v>
      </c>
      <c r="H398" s="45">
        <v>5</v>
      </c>
      <c r="I398" s="45"/>
    </row>
    <row r="399" spans="2:9" ht="31.5" x14ac:dyDescent="0.25">
      <c r="B399" s="38" t="s">
        <v>183</v>
      </c>
      <c r="C399" s="85" t="s">
        <v>622</v>
      </c>
      <c r="D399" s="86" t="s">
        <v>19</v>
      </c>
      <c r="E399" s="87" t="s">
        <v>26</v>
      </c>
      <c r="F399" s="206" t="s">
        <v>376</v>
      </c>
      <c r="G399" s="44">
        <v>295</v>
      </c>
      <c r="H399" s="45">
        <v>295</v>
      </c>
      <c r="I399" s="45"/>
    </row>
    <row r="400" spans="2:9" ht="63" x14ac:dyDescent="0.25">
      <c r="B400" s="205" t="s">
        <v>623</v>
      </c>
      <c r="C400" s="76" t="s">
        <v>624</v>
      </c>
      <c r="D400" s="77"/>
      <c r="E400" s="78"/>
      <c r="F400" s="79"/>
      <c r="G400" s="31">
        <f t="shared" ref="G400:I401" si="121">G401</f>
        <v>300</v>
      </c>
      <c r="H400" s="31">
        <f t="shared" si="121"/>
        <v>300</v>
      </c>
      <c r="I400" s="31">
        <f t="shared" si="121"/>
        <v>0</v>
      </c>
    </row>
    <row r="401" spans="2:9" ht="31.5" x14ac:dyDescent="0.25">
      <c r="B401" s="32" t="s">
        <v>625</v>
      </c>
      <c r="C401" s="80" t="s">
        <v>626</v>
      </c>
      <c r="D401" s="81"/>
      <c r="E401" s="82"/>
      <c r="F401" s="83"/>
      <c r="G401" s="37">
        <f t="shared" si="121"/>
        <v>300</v>
      </c>
      <c r="H401" s="37">
        <f t="shared" si="121"/>
        <v>300</v>
      </c>
      <c r="I401" s="37">
        <f t="shared" si="121"/>
        <v>0</v>
      </c>
    </row>
    <row r="402" spans="2:9" ht="31.5" x14ac:dyDescent="0.25">
      <c r="B402" s="38" t="s">
        <v>453</v>
      </c>
      <c r="C402" s="85" t="s">
        <v>627</v>
      </c>
      <c r="D402" s="86" t="s">
        <v>19</v>
      </c>
      <c r="E402" s="87" t="s">
        <v>26</v>
      </c>
      <c r="F402" s="206" t="s">
        <v>376</v>
      </c>
      <c r="G402" s="44">
        <v>300</v>
      </c>
      <c r="H402" s="45">
        <v>300</v>
      </c>
      <c r="I402" s="45"/>
    </row>
    <row r="403" spans="2:9" ht="94.5" x14ac:dyDescent="0.25">
      <c r="B403" s="205" t="s">
        <v>628</v>
      </c>
      <c r="C403" s="76" t="s">
        <v>629</v>
      </c>
      <c r="D403" s="77"/>
      <c r="E403" s="78"/>
      <c r="F403" s="79"/>
      <c r="G403" s="31">
        <f t="shared" ref="G403:I403" si="122">G404</f>
        <v>555</v>
      </c>
      <c r="H403" s="31">
        <f t="shared" si="122"/>
        <v>555</v>
      </c>
      <c r="I403" s="31">
        <f t="shared" si="122"/>
        <v>0</v>
      </c>
    </row>
    <row r="404" spans="2:9" ht="63" x14ac:dyDescent="0.25">
      <c r="B404" s="32" t="s">
        <v>630</v>
      </c>
      <c r="C404" s="80" t="s">
        <v>631</v>
      </c>
      <c r="D404" s="81"/>
      <c r="E404" s="82"/>
      <c r="F404" s="83"/>
      <c r="G404" s="37">
        <f t="shared" ref="G404:I404" si="123">G406+G405</f>
        <v>555</v>
      </c>
      <c r="H404" s="37">
        <f t="shared" si="123"/>
        <v>555</v>
      </c>
      <c r="I404" s="37">
        <f t="shared" si="123"/>
        <v>0</v>
      </c>
    </row>
    <row r="405" spans="2:9" ht="31.5" x14ac:dyDescent="0.25">
      <c r="B405" s="38" t="s">
        <v>632</v>
      </c>
      <c r="C405" s="85" t="s">
        <v>633</v>
      </c>
      <c r="D405" s="86" t="s">
        <v>19</v>
      </c>
      <c r="E405" s="87" t="s">
        <v>26</v>
      </c>
      <c r="F405" s="206" t="s">
        <v>376</v>
      </c>
      <c r="G405" s="44">
        <v>240</v>
      </c>
      <c r="H405" s="45">
        <v>240</v>
      </c>
      <c r="I405" s="45"/>
    </row>
    <row r="406" spans="2:9" ht="48" thickBot="1" x14ac:dyDescent="0.3">
      <c r="B406" s="38" t="s">
        <v>44</v>
      </c>
      <c r="C406" s="208" t="s">
        <v>634</v>
      </c>
      <c r="D406" s="86" t="s">
        <v>19</v>
      </c>
      <c r="E406" s="87" t="s">
        <v>26</v>
      </c>
      <c r="F406" s="206" t="s">
        <v>27</v>
      </c>
      <c r="G406" s="44">
        <v>315</v>
      </c>
      <c r="H406" s="45">
        <v>315</v>
      </c>
      <c r="I406" s="45"/>
    </row>
    <row r="407" spans="2:9" ht="48" thickBot="1" x14ac:dyDescent="0.3">
      <c r="B407" s="209" t="s">
        <v>635</v>
      </c>
      <c r="C407" s="202" t="s">
        <v>26</v>
      </c>
      <c r="D407" s="203"/>
      <c r="E407" s="203"/>
      <c r="F407" s="204"/>
      <c r="G407" s="25">
        <f t="shared" ref="G407:I408" si="124">G408</f>
        <v>115</v>
      </c>
      <c r="H407" s="25">
        <f t="shared" si="124"/>
        <v>115</v>
      </c>
      <c r="I407" s="25">
        <f t="shared" si="124"/>
        <v>0</v>
      </c>
    </row>
    <row r="408" spans="2:9" ht="31.5" x14ac:dyDescent="0.25">
      <c r="B408" s="210" t="s">
        <v>636</v>
      </c>
      <c r="C408" s="76" t="s">
        <v>637</v>
      </c>
      <c r="D408" s="77"/>
      <c r="E408" s="78"/>
      <c r="F408" s="79"/>
      <c r="G408" s="31">
        <f t="shared" si="124"/>
        <v>115</v>
      </c>
      <c r="H408" s="31">
        <f t="shared" si="124"/>
        <v>115</v>
      </c>
      <c r="I408" s="31">
        <f t="shared" si="124"/>
        <v>0</v>
      </c>
    </row>
    <row r="409" spans="2:9" ht="63" x14ac:dyDescent="0.25">
      <c r="B409" s="32" t="s">
        <v>638</v>
      </c>
      <c r="C409" s="80" t="s">
        <v>639</v>
      </c>
      <c r="D409" s="81"/>
      <c r="E409" s="82"/>
      <c r="F409" s="83"/>
      <c r="G409" s="37">
        <f>SUM(G410:G412)</f>
        <v>115</v>
      </c>
      <c r="H409" s="37">
        <f>SUM(H410:H412)</f>
        <v>115</v>
      </c>
      <c r="I409" s="37">
        <f>SUM(I410:I412)</f>
        <v>0</v>
      </c>
    </row>
    <row r="410" spans="2:9" ht="47.25" x14ac:dyDescent="0.25">
      <c r="B410" s="38" t="s">
        <v>44</v>
      </c>
      <c r="C410" s="85" t="s">
        <v>640</v>
      </c>
      <c r="D410" s="86" t="s">
        <v>28</v>
      </c>
      <c r="E410" s="87" t="s">
        <v>28</v>
      </c>
      <c r="F410" s="206" t="s">
        <v>27</v>
      </c>
      <c r="G410" s="44">
        <v>15</v>
      </c>
      <c r="H410" s="45">
        <v>15</v>
      </c>
      <c r="I410" s="45"/>
    </row>
    <row r="411" spans="2:9" ht="47.25" x14ac:dyDescent="0.25">
      <c r="B411" s="38" t="s">
        <v>44</v>
      </c>
      <c r="C411" s="85" t="s">
        <v>640</v>
      </c>
      <c r="D411" s="86" t="s">
        <v>191</v>
      </c>
      <c r="E411" s="87" t="s">
        <v>19</v>
      </c>
      <c r="F411" s="206" t="s">
        <v>128</v>
      </c>
      <c r="G411" s="44">
        <v>50</v>
      </c>
      <c r="H411" s="45">
        <v>50</v>
      </c>
      <c r="I411" s="45"/>
    </row>
    <row r="412" spans="2:9" ht="48" thickBot="1" x14ac:dyDescent="0.3">
      <c r="B412" s="38" t="s">
        <v>44</v>
      </c>
      <c r="C412" s="85" t="s">
        <v>640</v>
      </c>
      <c r="D412" s="86" t="s">
        <v>435</v>
      </c>
      <c r="E412" s="87" t="s">
        <v>99</v>
      </c>
      <c r="F412" s="206" t="s">
        <v>128</v>
      </c>
      <c r="G412" s="44">
        <v>50</v>
      </c>
      <c r="H412" s="45">
        <v>50</v>
      </c>
      <c r="I412" s="45"/>
    </row>
    <row r="413" spans="2:9" ht="32.25" thickBot="1" x14ac:dyDescent="0.3">
      <c r="B413" s="201" t="s">
        <v>641</v>
      </c>
      <c r="C413" s="211">
        <v>99</v>
      </c>
      <c r="D413" s="203"/>
      <c r="E413" s="203"/>
      <c r="F413" s="204"/>
      <c r="G413" s="212">
        <f t="shared" ref="G413:I413" si="125">G414</f>
        <v>260862.5</v>
      </c>
      <c r="H413" s="212">
        <f t="shared" si="125"/>
        <v>252164.1</v>
      </c>
      <c r="I413" s="212">
        <f t="shared" si="125"/>
        <v>183271.9</v>
      </c>
    </row>
    <row r="414" spans="2:9" x14ac:dyDescent="0.25">
      <c r="B414" s="32" t="s">
        <v>642</v>
      </c>
      <c r="C414" s="80" t="s">
        <v>643</v>
      </c>
      <c r="D414" s="81"/>
      <c r="E414" s="82"/>
      <c r="F414" s="83"/>
      <c r="G414" s="84">
        <f>SUM(G415:G437)</f>
        <v>260862.5</v>
      </c>
      <c r="H414" s="84">
        <f>SUM(H415:H437)</f>
        <v>252164.1</v>
      </c>
      <c r="I414" s="84">
        <f>SUM(I415:I437)</f>
        <v>183271.9</v>
      </c>
    </row>
    <row r="415" spans="2:9" ht="126" x14ac:dyDescent="0.25">
      <c r="B415" s="38" t="s">
        <v>644</v>
      </c>
      <c r="C415" s="85" t="s">
        <v>645</v>
      </c>
      <c r="D415" s="86" t="s">
        <v>19</v>
      </c>
      <c r="E415" s="87" t="s">
        <v>99</v>
      </c>
      <c r="F415" s="86" t="s">
        <v>56</v>
      </c>
      <c r="G415" s="105">
        <v>2789.7</v>
      </c>
      <c r="H415" s="106">
        <v>2911.5</v>
      </c>
      <c r="I415" s="106">
        <v>2911.5</v>
      </c>
    </row>
    <row r="416" spans="2:9" ht="126" x14ac:dyDescent="0.25">
      <c r="B416" s="38" t="s">
        <v>646</v>
      </c>
      <c r="C416" s="85" t="s">
        <v>647</v>
      </c>
      <c r="D416" s="86" t="s">
        <v>19</v>
      </c>
      <c r="E416" s="87" t="s">
        <v>112</v>
      </c>
      <c r="F416" s="86" t="s">
        <v>56</v>
      </c>
      <c r="G416" s="105">
        <v>9903</v>
      </c>
      <c r="H416" s="106">
        <v>10335.799999999999</v>
      </c>
      <c r="I416" s="105">
        <v>10335.799999999999</v>
      </c>
    </row>
    <row r="417" spans="2:9" ht="126" x14ac:dyDescent="0.25">
      <c r="B417" s="38" t="s">
        <v>646</v>
      </c>
      <c r="C417" s="85" t="s">
        <v>647</v>
      </c>
      <c r="D417" s="86" t="s">
        <v>19</v>
      </c>
      <c r="E417" s="87" t="s">
        <v>91</v>
      </c>
      <c r="F417" s="86" t="s">
        <v>56</v>
      </c>
      <c r="G417" s="105">
        <v>1900.9</v>
      </c>
      <c r="H417" s="106">
        <v>1984</v>
      </c>
      <c r="I417" s="106">
        <v>1984</v>
      </c>
    </row>
    <row r="418" spans="2:9" ht="126" x14ac:dyDescent="0.25">
      <c r="B418" s="38" t="s">
        <v>648</v>
      </c>
      <c r="C418" s="85" t="s">
        <v>649</v>
      </c>
      <c r="D418" s="86" t="s">
        <v>19</v>
      </c>
      <c r="E418" s="87" t="s">
        <v>26</v>
      </c>
      <c r="F418" s="87" t="s">
        <v>56</v>
      </c>
      <c r="G418" s="105">
        <v>49979.4</v>
      </c>
      <c r="H418" s="106">
        <v>52681.5</v>
      </c>
      <c r="I418" s="106">
        <v>52598</v>
      </c>
    </row>
    <row r="419" spans="2:9" ht="78.75" x14ac:dyDescent="0.25">
      <c r="B419" s="38" t="s">
        <v>57</v>
      </c>
      <c r="C419" s="85" t="s">
        <v>649</v>
      </c>
      <c r="D419" s="86" t="s">
        <v>19</v>
      </c>
      <c r="E419" s="87" t="s">
        <v>26</v>
      </c>
      <c r="F419" s="87" t="s">
        <v>27</v>
      </c>
      <c r="G419" s="105">
        <v>5694.6</v>
      </c>
      <c r="H419" s="106">
        <v>4231.2</v>
      </c>
      <c r="I419" s="106"/>
    </row>
    <row r="420" spans="2:9" ht="110.25" x14ac:dyDescent="0.25">
      <c r="B420" s="38" t="s">
        <v>464</v>
      </c>
      <c r="C420" s="85" t="s">
        <v>650</v>
      </c>
      <c r="D420" s="86" t="s">
        <v>19</v>
      </c>
      <c r="E420" s="87" t="s">
        <v>26</v>
      </c>
      <c r="F420" s="87" t="s">
        <v>56</v>
      </c>
      <c r="G420" s="105">
        <v>13458.3</v>
      </c>
      <c r="H420" s="106">
        <v>14046.4</v>
      </c>
      <c r="I420" s="106">
        <v>14046.4</v>
      </c>
    </row>
    <row r="421" spans="2:9" ht="63" x14ac:dyDescent="0.25">
      <c r="B421" s="38" t="s">
        <v>173</v>
      </c>
      <c r="C421" s="85" t="s">
        <v>650</v>
      </c>
      <c r="D421" s="86" t="s">
        <v>19</v>
      </c>
      <c r="E421" s="87" t="s">
        <v>26</v>
      </c>
      <c r="F421" s="87" t="s">
        <v>27</v>
      </c>
      <c r="G421" s="105">
        <v>713.4</v>
      </c>
      <c r="H421" s="106">
        <v>612.79999999999995</v>
      </c>
      <c r="I421" s="106"/>
    </row>
    <row r="422" spans="2:9" ht="47.25" x14ac:dyDescent="0.25">
      <c r="B422" s="38" t="s">
        <v>174</v>
      </c>
      <c r="C422" s="85" t="s">
        <v>650</v>
      </c>
      <c r="D422" s="86" t="s">
        <v>19</v>
      </c>
      <c r="E422" s="87" t="s">
        <v>26</v>
      </c>
      <c r="F422" s="87" t="s">
        <v>385</v>
      </c>
      <c r="G422" s="105">
        <v>5.7</v>
      </c>
      <c r="H422" s="106">
        <v>6</v>
      </c>
      <c r="I422" s="106"/>
    </row>
    <row r="423" spans="2:9" ht="110.25" x14ac:dyDescent="0.25">
      <c r="B423" s="207" t="s">
        <v>96</v>
      </c>
      <c r="C423" s="213" t="s">
        <v>651</v>
      </c>
      <c r="D423" s="214" t="s">
        <v>19</v>
      </c>
      <c r="E423" s="215" t="s">
        <v>91</v>
      </c>
      <c r="F423" s="215" t="s">
        <v>56</v>
      </c>
      <c r="G423" s="105">
        <v>1534.3</v>
      </c>
      <c r="H423" s="106">
        <v>1601.3</v>
      </c>
      <c r="I423" s="106">
        <v>1601.3</v>
      </c>
    </row>
    <row r="424" spans="2:9" ht="47.25" x14ac:dyDescent="0.25">
      <c r="B424" s="47" t="s">
        <v>652</v>
      </c>
      <c r="C424" s="58" t="s">
        <v>653</v>
      </c>
      <c r="D424" s="180" t="s">
        <v>654</v>
      </c>
      <c r="E424" s="61">
        <v>11</v>
      </c>
      <c r="F424" s="117">
        <v>800</v>
      </c>
      <c r="G424" s="105">
        <v>4000</v>
      </c>
      <c r="H424" s="106">
        <v>2000</v>
      </c>
      <c r="I424" s="106"/>
    </row>
    <row r="425" spans="2:9" ht="47.25" x14ac:dyDescent="0.25">
      <c r="B425" s="47" t="s">
        <v>44</v>
      </c>
      <c r="C425" s="58" t="s">
        <v>655</v>
      </c>
      <c r="D425" s="112" t="s">
        <v>656</v>
      </c>
      <c r="E425" s="216">
        <v>13</v>
      </c>
      <c r="F425" s="217">
        <v>200</v>
      </c>
      <c r="G425" s="44">
        <v>300</v>
      </c>
      <c r="H425" s="45">
        <v>300</v>
      </c>
      <c r="I425" s="45"/>
    </row>
    <row r="426" spans="2:9" ht="47.25" x14ac:dyDescent="0.25">
      <c r="B426" s="47" t="s">
        <v>44</v>
      </c>
      <c r="C426" s="58" t="s">
        <v>655</v>
      </c>
      <c r="D426" s="112" t="s">
        <v>657</v>
      </c>
      <c r="E426" s="216">
        <v>14</v>
      </c>
      <c r="F426" s="217">
        <v>200</v>
      </c>
      <c r="G426" s="44">
        <v>125</v>
      </c>
      <c r="H426" s="45">
        <v>20</v>
      </c>
      <c r="I426" s="45"/>
    </row>
    <row r="427" spans="2:9" ht="94.5" x14ac:dyDescent="0.25">
      <c r="B427" s="47" t="s">
        <v>658</v>
      </c>
      <c r="C427" s="218" t="s">
        <v>659</v>
      </c>
      <c r="D427" s="219" t="s">
        <v>19</v>
      </c>
      <c r="E427" s="219" t="s">
        <v>92</v>
      </c>
      <c r="F427" s="220">
        <v>200</v>
      </c>
      <c r="G427" s="44">
        <v>3.5</v>
      </c>
      <c r="H427" s="45">
        <v>3.7</v>
      </c>
      <c r="I427" s="45">
        <v>67.099999999999994</v>
      </c>
    </row>
    <row r="428" spans="2:9" ht="63" x14ac:dyDescent="0.25">
      <c r="B428" s="47" t="s">
        <v>660</v>
      </c>
      <c r="C428" s="58" t="s">
        <v>661</v>
      </c>
      <c r="D428" s="180">
        <v>14</v>
      </c>
      <c r="E428" s="113" t="s">
        <v>656</v>
      </c>
      <c r="F428" s="117">
        <v>500</v>
      </c>
      <c r="G428" s="44">
        <v>41544</v>
      </c>
      <c r="H428" s="45">
        <v>41544</v>
      </c>
      <c r="I428" s="45">
        <v>33235.199999999997</v>
      </c>
    </row>
    <row r="429" spans="2:9" ht="110.25" x14ac:dyDescent="0.25">
      <c r="B429" s="47" t="s">
        <v>662</v>
      </c>
      <c r="C429" s="58" t="s">
        <v>663</v>
      </c>
      <c r="D429" s="59" t="s">
        <v>55</v>
      </c>
      <c r="E429" s="60" t="s">
        <v>91</v>
      </c>
      <c r="F429" s="61">
        <v>100</v>
      </c>
      <c r="G429" s="42">
        <v>556</v>
      </c>
      <c r="H429" s="88">
        <v>580</v>
      </c>
      <c r="I429" s="88">
        <v>604</v>
      </c>
    </row>
    <row r="430" spans="2:9" ht="47.25" x14ac:dyDescent="0.25">
      <c r="B430" s="100" t="s">
        <v>664</v>
      </c>
      <c r="C430" s="221" t="s">
        <v>665</v>
      </c>
      <c r="D430" s="222">
        <v>14</v>
      </c>
      <c r="E430" s="223" t="s">
        <v>656</v>
      </c>
      <c r="F430" s="224">
        <v>500</v>
      </c>
      <c r="G430" s="124">
        <v>72247.100000000006</v>
      </c>
      <c r="H430" s="43">
        <v>61750.3</v>
      </c>
      <c r="I430" s="43">
        <v>18860.5</v>
      </c>
    </row>
    <row r="431" spans="2:9" ht="63" x14ac:dyDescent="0.25">
      <c r="B431" s="207" t="s">
        <v>178</v>
      </c>
      <c r="C431" s="213" t="s">
        <v>666</v>
      </c>
      <c r="D431" s="214" t="s">
        <v>19</v>
      </c>
      <c r="E431" s="215" t="s">
        <v>40</v>
      </c>
      <c r="F431" s="215" t="s">
        <v>27</v>
      </c>
      <c r="G431" s="44">
        <v>12</v>
      </c>
      <c r="H431" s="45">
        <v>12</v>
      </c>
      <c r="I431" s="45"/>
    </row>
    <row r="432" spans="2:9" ht="110.25" x14ac:dyDescent="0.25">
      <c r="B432" s="207" t="s">
        <v>96</v>
      </c>
      <c r="C432" s="225" t="s">
        <v>666</v>
      </c>
      <c r="D432" s="214" t="s">
        <v>19</v>
      </c>
      <c r="E432" s="215" t="s">
        <v>112</v>
      </c>
      <c r="F432" s="215" t="s">
        <v>56</v>
      </c>
      <c r="G432" s="105">
        <v>38108.800000000003</v>
      </c>
      <c r="H432" s="106">
        <v>39659.699999999997</v>
      </c>
      <c r="I432" s="105">
        <v>35414.9</v>
      </c>
    </row>
    <row r="433" spans="2:9" ht="63" x14ac:dyDescent="0.25">
      <c r="B433" s="207" t="s">
        <v>178</v>
      </c>
      <c r="C433" s="225" t="s">
        <v>666</v>
      </c>
      <c r="D433" s="214" t="s">
        <v>19</v>
      </c>
      <c r="E433" s="215" t="s">
        <v>112</v>
      </c>
      <c r="F433" s="215" t="s">
        <v>27</v>
      </c>
      <c r="G433" s="105">
        <v>6155.7</v>
      </c>
      <c r="H433" s="106">
        <v>5660.9</v>
      </c>
      <c r="I433" s="105"/>
    </row>
    <row r="434" spans="2:9" ht="47.25" x14ac:dyDescent="0.25">
      <c r="B434" s="207" t="s">
        <v>179</v>
      </c>
      <c r="C434" s="225" t="s">
        <v>666</v>
      </c>
      <c r="D434" s="214" t="s">
        <v>19</v>
      </c>
      <c r="E434" s="215" t="s">
        <v>112</v>
      </c>
      <c r="F434" s="215" t="s">
        <v>385</v>
      </c>
      <c r="G434" s="105">
        <v>405.4</v>
      </c>
      <c r="H434" s="106">
        <v>401.4</v>
      </c>
      <c r="I434" s="105"/>
    </row>
    <row r="435" spans="2:9" ht="110.25" x14ac:dyDescent="0.25">
      <c r="B435" s="207" t="s">
        <v>96</v>
      </c>
      <c r="C435" s="225" t="s">
        <v>666</v>
      </c>
      <c r="D435" s="214" t="s">
        <v>19</v>
      </c>
      <c r="E435" s="215" t="s">
        <v>91</v>
      </c>
      <c r="F435" s="215" t="s">
        <v>56</v>
      </c>
      <c r="G435" s="105">
        <v>10850.9</v>
      </c>
      <c r="H435" s="106">
        <v>11325.2</v>
      </c>
      <c r="I435" s="106">
        <v>11325.2</v>
      </c>
    </row>
    <row r="436" spans="2:9" ht="63" x14ac:dyDescent="0.25">
      <c r="B436" s="226" t="s">
        <v>178</v>
      </c>
      <c r="C436" s="225" t="s">
        <v>666</v>
      </c>
      <c r="D436" s="214" t="s">
        <v>19</v>
      </c>
      <c r="E436" s="215" t="s">
        <v>91</v>
      </c>
      <c r="F436" s="215" t="s">
        <v>27</v>
      </c>
      <c r="G436" s="105">
        <v>299</v>
      </c>
      <c r="H436" s="106">
        <v>208.4</v>
      </c>
      <c r="I436" s="106"/>
    </row>
    <row r="437" spans="2:9" ht="111" thickBot="1" x14ac:dyDescent="0.3">
      <c r="B437" s="207" t="s">
        <v>96</v>
      </c>
      <c r="C437" s="225" t="s">
        <v>666</v>
      </c>
      <c r="D437" s="214" t="s">
        <v>55</v>
      </c>
      <c r="E437" s="215" t="s">
        <v>91</v>
      </c>
      <c r="F437" s="215" t="s">
        <v>56</v>
      </c>
      <c r="G437" s="44">
        <v>275.8</v>
      </c>
      <c r="H437" s="45">
        <v>288</v>
      </c>
      <c r="I437" s="45">
        <v>288</v>
      </c>
    </row>
    <row r="438" spans="2:9" ht="16.5" thickBot="1" x14ac:dyDescent="0.3">
      <c r="B438" s="227" t="s">
        <v>667</v>
      </c>
      <c r="C438" s="228"/>
      <c r="D438" s="229"/>
      <c r="E438" s="229"/>
      <c r="F438" s="230"/>
      <c r="G438" s="231">
        <f>G17+G57+G111+G126+G229+G273+G305+G328+G352+G377+G394+G413+G407</f>
        <v>1784974.4</v>
      </c>
      <c r="H438" s="231">
        <f t="shared" ref="H438:I438" si="126">H17+H57+H111+H126+H229+H273+H305+H328+H352+H377+H394+H413+H407</f>
        <v>1712582.7000000002</v>
      </c>
      <c r="I438" s="231">
        <f t="shared" si="126"/>
        <v>1389793.1999999997</v>
      </c>
    </row>
  </sheetData>
  <mergeCells count="19">
    <mergeCell ref="F8:I8"/>
    <mergeCell ref="B10:I12"/>
    <mergeCell ref="B13:F13"/>
    <mergeCell ref="H13:I13"/>
    <mergeCell ref="I14:I15"/>
    <mergeCell ref="F14:F15"/>
    <mergeCell ref="G14:G15"/>
    <mergeCell ref="H14:H15"/>
    <mergeCell ref="F1:I1"/>
    <mergeCell ref="F2:I2"/>
    <mergeCell ref="F3:I3"/>
    <mergeCell ref="F4:I4"/>
    <mergeCell ref="F5:I5"/>
    <mergeCell ref="F6:I6"/>
    <mergeCell ref="F7:I7"/>
    <mergeCell ref="B14:B15"/>
    <mergeCell ref="C14:C15"/>
    <mergeCell ref="D14:D15"/>
    <mergeCell ref="E14:E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2023-11-15T06:34:42Z</dcterms:modified>
</cp:coreProperties>
</file>