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4-2026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67" i="1" l="1"/>
  <c r="I167" i="1"/>
  <c r="H167" i="1"/>
  <c r="J668" i="1"/>
  <c r="I668" i="1"/>
  <c r="H668" i="1"/>
  <c r="J671" i="1"/>
  <c r="I671" i="1"/>
  <c r="H671" i="1"/>
  <c r="J103" i="1"/>
  <c r="I103" i="1"/>
  <c r="H103" i="1"/>
  <c r="J106" i="1"/>
  <c r="I106" i="1"/>
  <c r="H106" i="1"/>
  <c r="J142" i="1"/>
  <c r="I142" i="1"/>
  <c r="H142" i="1"/>
  <c r="J169" i="1"/>
  <c r="I169" i="1"/>
  <c r="H169" i="1"/>
  <c r="J180" i="1"/>
  <c r="I180" i="1"/>
  <c r="H180" i="1"/>
  <c r="J183" i="1"/>
  <c r="I183" i="1"/>
  <c r="H183" i="1"/>
  <c r="J227" i="1"/>
  <c r="I227" i="1"/>
  <c r="H227" i="1"/>
  <c r="J250" i="1"/>
  <c r="I250" i="1"/>
  <c r="H250" i="1"/>
  <c r="J349" i="1"/>
  <c r="I349" i="1"/>
  <c r="H349" i="1"/>
  <c r="J364" i="1"/>
  <c r="I364" i="1"/>
  <c r="H364" i="1"/>
  <c r="J376" i="1"/>
  <c r="I376" i="1"/>
  <c r="H376" i="1"/>
  <c r="J444" i="1"/>
  <c r="I444" i="1"/>
  <c r="H444" i="1"/>
  <c r="J478" i="1"/>
  <c r="I478" i="1"/>
  <c r="H478" i="1"/>
  <c r="J613" i="1"/>
  <c r="I613" i="1"/>
  <c r="H613" i="1"/>
  <c r="J696" i="1" l="1"/>
  <c r="I696" i="1"/>
  <c r="H696" i="1"/>
  <c r="J694" i="1"/>
  <c r="I694" i="1"/>
  <c r="H694" i="1"/>
  <c r="J692" i="1"/>
  <c r="I692" i="1"/>
  <c r="H692" i="1"/>
  <c r="J687" i="1"/>
  <c r="I687" i="1"/>
  <c r="H687" i="1"/>
  <c r="J683" i="1"/>
  <c r="I683" i="1"/>
  <c r="H683" i="1"/>
  <c r="J678" i="1"/>
  <c r="J677" i="1" s="1"/>
  <c r="J676" i="1" s="1"/>
  <c r="I678" i="1"/>
  <c r="I677" i="1" s="1"/>
  <c r="I676" i="1" s="1"/>
  <c r="H678" i="1"/>
  <c r="H677" i="1" s="1"/>
  <c r="H676" i="1" s="1"/>
  <c r="J673" i="1"/>
  <c r="I673" i="1"/>
  <c r="H673" i="1"/>
  <c r="J666" i="1"/>
  <c r="I666" i="1"/>
  <c r="H666" i="1"/>
  <c r="J660" i="1"/>
  <c r="J659" i="1" s="1"/>
  <c r="J658" i="1" s="1"/>
  <c r="I660" i="1"/>
  <c r="I659" i="1" s="1"/>
  <c r="I658" i="1" s="1"/>
  <c r="H660" i="1"/>
  <c r="H659" i="1" s="1"/>
  <c r="H658" i="1" s="1"/>
  <c r="J656" i="1"/>
  <c r="I656" i="1"/>
  <c r="H656" i="1"/>
  <c r="J651" i="1"/>
  <c r="I651" i="1"/>
  <c r="H651" i="1"/>
  <c r="J649" i="1"/>
  <c r="I649" i="1"/>
  <c r="H649" i="1"/>
  <c r="J645" i="1"/>
  <c r="J644" i="1" s="1"/>
  <c r="J643" i="1" s="1"/>
  <c r="I645" i="1"/>
  <c r="I644" i="1" s="1"/>
  <c r="I643" i="1" s="1"/>
  <c r="H645" i="1"/>
  <c r="H644" i="1" s="1"/>
  <c r="H643" i="1" s="1"/>
  <c r="J639" i="1"/>
  <c r="I639" i="1"/>
  <c r="H639" i="1"/>
  <c r="J637" i="1"/>
  <c r="I637" i="1"/>
  <c r="H637" i="1"/>
  <c r="J635" i="1"/>
  <c r="I635" i="1"/>
  <c r="H635" i="1"/>
  <c r="J628" i="1"/>
  <c r="I628" i="1"/>
  <c r="H628" i="1"/>
  <c r="J625" i="1"/>
  <c r="I625" i="1"/>
  <c r="H625" i="1"/>
  <c r="J622" i="1"/>
  <c r="I622" i="1"/>
  <c r="H622" i="1"/>
  <c r="J619" i="1"/>
  <c r="I619" i="1"/>
  <c r="H619" i="1"/>
  <c r="J616" i="1"/>
  <c r="I616" i="1"/>
  <c r="H616" i="1"/>
  <c r="J612" i="1"/>
  <c r="I612" i="1"/>
  <c r="H612" i="1"/>
  <c r="J602" i="1"/>
  <c r="I602" i="1"/>
  <c r="H602" i="1"/>
  <c r="J599" i="1"/>
  <c r="I599" i="1"/>
  <c r="H599" i="1"/>
  <c r="J593" i="1"/>
  <c r="I593" i="1"/>
  <c r="H593" i="1"/>
  <c r="J590" i="1"/>
  <c r="I590" i="1"/>
  <c r="H590" i="1"/>
  <c r="J587" i="1"/>
  <c r="I587" i="1"/>
  <c r="H587" i="1"/>
  <c r="J581" i="1"/>
  <c r="J580" i="1" s="1"/>
  <c r="I581" i="1"/>
  <c r="I580" i="1" s="1"/>
  <c r="H581" i="1"/>
  <c r="H580" i="1" s="1"/>
  <c r="J578" i="1"/>
  <c r="J577" i="1" s="1"/>
  <c r="I578" i="1"/>
  <c r="I577" i="1" s="1"/>
  <c r="H578" i="1"/>
  <c r="H577" i="1" s="1"/>
  <c r="J560" i="1"/>
  <c r="I560" i="1"/>
  <c r="H560" i="1"/>
  <c r="J542" i="1"/>
  <c r="I542" i="1"/>
  <c r="H542" i="1"/>
  <c r="J535" i="1"/>
  <c r="J534" i="1" s="1"/>
  <c r="I535" i="1"/>
  <c r="I534" i="1" s="1"/>
  <c r="H535" i="1"/>
  <c r="H534" i="1" s="1"/>
  <c r="J532" i="1"/>
  <c r="J531" i="1" s="1"/>
  <c r="I532" i="1"/>
  <c r="I531" i="1" s="1"/>
  <c r="H532" i="1"/>
  <c r="H531" i="1" s="1"/>
  <c r="J529" i="1"/>
  <c r="J528" i="1" s="1"/>
  <c r="I529" i="1"/>
  <c r="I528" i="1" s="1"/>
  <c r="H529" i="1"/>
  <c r="H528" i="1" s="1"/>
  <c r="J523" i="1"/>
  <c r="I523" i="1"/>
  <c r="H523" i="1"/>
  <c r="J520" i="1"/>
  <c r="I520" i="1"/>
  <c r="H520" i="1"/>
  <c r="J512" i="1"/>
  <c r="J511" i="1" s="1"/>
  <c r="I512" i="1"/>
  <c r="I511" i="1" s="1"/>
  <c r="H512" i="1"/>
  <c r="H511" i="1" s="1"/>
  <c r="J509" i="1"/>
  <c r="J508" i="1" s="1"/>
  <c r="I509" i="1"/>
  <c r="I508" i="1" s="1"/>
  <c r="H509" i="1"/>
  <c r="H508" i="1" s="1"/>
  <c r="J503" i="1"/>
  <c r="I503" i="1"/>
  <c r="H503" i="1"/>
  <c r="J501" i="1"/>
  <c r="I501" i="1"/>
  <c r="H501" i="1"/>
  <c r="J499" i="1"/>
  <c r="I499" i="1"/>
  <c r="H499" i="1"/>
  <c r="J487" i="1"/>
  <c r="J486" i="1" s="1"/>
  <c r="J485" i="1" s="1"/>
  <c r="I487" i="1"/>
  <c r="I486" i="1" s="1"/>
  <c r="I485" i="1" s="1"/>
  <c r="H487" i="1"/>
  <c r="H486" i="1" s="1"/>
  <c r="H485" i="1" s="1"/>
  <c r="J482" i="1"/>
  <c r="J481" i="1" s="1"/>
  <c r="J480" i="1" s="1"/>
  <c r="I482" i="1"/>
  <c r="I481" i="1" s="1"/>
  <c r="I480" i="1" s="1"/>
  <c r="H482" i="1"/>
  <c r="H481" i="1" s="1"/>
  <c r="H480" i="1" s="1"/>
  <c r="J477" i="1"/>
  <c r="I477" i="1"/>
  <c r="H477" i="1"/>
  <c r="J474" i="1"/>
  <c r="I474" i="1"/>
  <c r="H474" i="1"/>
  <c r="J469" i="1"/>
  <c r="I469" i="1"/>
  <c r="H469" i="1"/>
  <c r="J465" i="1"/>
  <c r="I465" i="1"/>
  <c r="H465" i="1"/>
  <c r="J461" i="1"/>
  <c r="I461" i="1"/>
  <c r="H461" i="1"/>
  <c r="J455" i="1"/>
  <c r="J454" i="1" s="1"/>
  <c r="J453" i="1" s="1"/>
  <c r="J452" i="1" s="1"/>
  <c r="I455" i="1"/>
  <c r="I454" i="1" s="1"/>
  <c r="I453" i="1" s="1"/>
  <c r="I452" i="1" s="1"/>
  <c r="H455" i="1"/>
  <c r="H454" i="1" s="1"/>
  <c r="H453" i="1" s="1"/>
  <c r="H452" i="1" s="1"/>
  <c r="J450" i="1"/>
  <c r="J449" i="1" s="1"/>
  <c r="I450" i="1"/>
  <c r="I449" i="1" s="1"/>
  <c r="H450" i="1"/>
  <c r="H449" i="1" s="1"/>
  <c r="J443" i="1"/>
  <c r="J442" i="1" s="1"/>
  <c r="J441" i="1" s="1"/>
  <c r="J440" i="1" s="1"/>
  <c r="I443" i="1"/>
  <c r="I442" i="1" s="1"/>
  <c r="I441" i="1" s="1"/>
  <c r="I440" i="1" s="1"/>
  <c r="H443" i="1"/>
  <c r="H442" i="1" s="1"/>
  <c r="H441" i="1" s="1"/>
  <c r="H440" i="1" s="1"/>
  <c r="J438" i="1"/>
  <c r="I438" i="1"/>
  <c r="H438" i="1"/>
  <c r="J436" i="1"/>
  <c r="I436" i="1"/>
  <c r="H436" i="1"/>
  <c r="J434" i="1"/>
  <c r="I434" i="1"/>
  <c r="H434" i="1"/>
  <c r="J427" i="1"/>
  <c r="J426" i="1" s="1"/>
  <c r="J425" i="1" s="1"/>
  <c r="J424" i="1" s="1"/>
  <c r="I427" i="1"/>
  <c r="I426" i="1" s="1"/>
  <c r="I425" i="1" s="1"/>
  <c r="I424" i="1" s="1"/>
  <c r="H427" i="1"/>
  <c r="H426" i="1" s="1"/>
  <c r="H425" i="1" s="1"/>
  <c r="H424" i="1" s="1"/>
  <c r="J422" i="1"/>
  <c r="J421" i="1" s="1"/>
  <c r="J420" i="1" s="1"/>
  <c r="I422" i="1"/>
  <c r="I421" i="1" s="1"/>
  <c r="I420" i="1" s="1"/>
  <c r="H422" i="1"/>
  <c r="H421" i="1" s="1"/>
  <c r="H420" i="1" s="1"/>
  <c r="J417" i="1"/>
  <c r="J416" i="1" s="1"/>
  <c r="I417" i="1"/>
  <c r="I416" i="1" s="1"/>
  <c r="H417" i="1"/>
  <c r="H416" i="1" s="1"/>
  <c r="J412" i="1"/>
  <c r="J411" i="1" s="1"/>
  <c r="I412" i="1"/>
  <c r="I411" i="1" s="1"/>
  <c r="H412" i="1"/>
  <c r="H411" i="1" s="1"/>
  <c r="J408" i="1"/>
  <c r="J407" i="1" s="1"/>
  <c r="I408" i="1"/>
  <c r="I407" i="1" s="1"/>
  <c r="H408" i="1"/>
  <c r="H407" i="1" s="1"/>
  <c r="J402" i="1"/>
  <c r="I402" i="1"/>
  <c r="H402" i="1"/>
  <c r="J400" i="1"/>
  <c r="I400" i="1"/>
  <c r="H400" i="1"/>
  <c r="J398" i="1"/>
  <c r="I398" i="1"/>
  <c r="H398" i="1"/>
  <c r="J394" i="1"/>
  <c r="J393" i="1" s="1"/>
  <c r="J392" i="1" s="1"/>
  <c r="I394" i="1"/>
  <c r="I393" i="1" s="1"/>
  <c r="I392" i="1" s="1"/>
  <c r="H394" i="1"/>
  <c r="H393" i="1" s="1"/>
  <c r="H392" i="1" s="1"/>
  <c r="J388" i="1"/>
  <c r="J387" i="1" s="1"/>
  <c r="I388" i="1"/>
  <c r="I387" i="1" s="1"/>
  <c r="H388" i="1"/>
  <c r="H387" i="1" s="1"/>
  <c r="J380" i="1"/>
  <c r="J379" i="1" s="1"/>
  <c r="I380" i="1"/>
  <c r="I379" i="1" s="1"/>
  <c r="H380" i="1"/>
  <c r="H379" i="1" s="1"/>
  <c r="J375" i="1"/>
  <c r="I375" i="1"/>
  <c r="H375" i="1"/>
  <c r="J370" i="1"/>
  <c r="J369" i="1" s="1"/>
  <c r="J368" i="1" s="1"/>
  <c r="J367" i="1" s="1"/>
  <c r="I370" i="1"/>
  <c r="I369" i="1" s="1"/>
  <c r="I368" i="1" s="1"/>
  <c r="I367" i="1" s="1"/>
  <c r="H370" i="1"/>
  <c r="H369" i="1" s="1"/>
  <c r="H368" i="1" s="1"/>
  <c r="H367" i="1" s="1"/>
  <c r="J363" i="1"/>
  <c r="I363" i="1"/>
  <c r="H363" i="1"/>
  <c r="J360" i="1"/>
  <c r="I360" i="1"/>
  <c r="H360" i="1"/>
  <c r="J354" i="1"/>
  <c r="I354" i="1"/>
  <c r="H354" i="1"/>
  <c r="J348" i="1"/>
  <c r="I348" i="1"/>
  <c r="H348" i="1"/>
  <c r="J346" i="1"/>
  <c r="I346" i="1"/>
  <c r="H346" i="1"/>
  <c r="J343" i="1"/>
  <c r="I343" i="1"/>
  <c r="H343" i="1"/>
  <c r="J337" i="1"/>
  <c r="I337" i="1"/>
  <c r="H337" i="1"/>
  <c r="J335" i="1"/>
  <c r="I335" i="1"/>
  <c r="H335" i="1"/>
  <c r="J333" i="1"/>
  <c r="I333" i="1"/>
  <c r="H333" i="1"/>
  <c r="J325" i="1"/>
  <c r="J324" i="1" s="1"/>
  <c r="J323" i="1" s="1"/>
  <c r="J322" i="1" s="1"/>
  <c r="I325" i="1"/>
  <c r="I324" i="1" s="1"/>
  <c r="I323" i="1" s="1"/>
  <c r="I322" i="1" s="1"/>
  <c r="H325" i="1"/>
  <c r="H324" i="1" s="1"/>
  <c r="H323" i="1" s="1"/>
  <c r="H322" i="1" s="1"/>
  <c r="J320" i="1"/>
  <c r="J319" i="1" s="1"/>
  <c r="J318" i="1" s="1"/>
  <c r="J317" i="1" s="1"/>
  <c r="J316" i="1" s="1"/>
  <c r="I320" i="1"/>
  <c r="I319" i="1" s="1"/>
  <c r="I318" i="1" s="1"/>
  <c r="I317" i="1" s="1"/>
  <c r="I316" i="1" s="1"/>
  <c r="H320" i="1"/>
  <c r="H319" i="1" s="1"/>
  <c r="H318" i="1" s="1"/>
  <c r="H317" i="1" s="1"/>
  <c r="H316" i="1" s="1"/>
  <c r="J314" i="1"/>
  <c r="I314" i="1"/>
  <c r="H314" i="1"/>
  <c r="J312" i="1"/>
  <c r="I312" i="1"/>
  <c r="H312" i="1"/>
  <c r="J310" i="1"/>
  <c r="I310" i="1"/>
  <c r="H310" i="1"/>
  <c r="J302" i="1"/>
  <c r="J301" i="1" s="1"/>
  <c r="I302" i="1"/>
  <c r="I301" i="1" s="1"/>
  <c r="H302" i="1"/>
  <c r="H301" i="1" s="1"/>
  <c r="J299" i="1"/>
  <c r="I299" i="1"/>
  <c r="H299" i="1"/>
  <c r="J297" i="1"/>
  <c r="I297" i="1"/>
  <c r="H297" i="1"/>
  <c r="J295" i="1"/>
  <c r="I295" i="1"/>
  <c r="H295" i="1"/>
  <c r="J288" i="1"/>
  <c r="J287" i="1" s="1"/>
  <c r="J286" i="1" s="1"/>
  <c r="I288" i="1"/>
  <c r="I287" i="1" s="1"/>
  <c r="I286" i="1" s="1"/>
  <c r="H288" i="1"/>
  <c r="H287" i="1" s="1"/>
  <c r="H286" i="1" s="1"/>
  <c r="J282" i="1"/>
  <c r="I282" i="1"/>
  <c r="H282" i="1"/>
  <c r="J280" i="1"/>
  <c r="I280" i="1"/>
  <c r="H280" i="1"/>
  <c r="J272" i="1"/>
  <c r="J271" i="1" s="1"/>
  <c r="J270" i="1" s="1"/>
  <c r="J269" i="1" s="1"/>
  <c r="I272" i="1"/>
  <c r="I271" i="1" s="1"/>
  <c r="I270" i="1" s="1"/>
  <c r="I269" i="1" s="1"/>
  <c r="H272" i="1"/>
  <c r="H271" i="1" s="1"/>
  <c r="H270" i="1" s="1"/>
  <c r="H269" i="1" s="1"/>
  <c r="J266" i="1"/>
  <c r="J265" i="1" s="1"/>
  <c r="J264" i="1" s="1"/>
  <c r="J263" i="1" s="1"/>
  <c r="J262" i="1" s="1"/>
  <c r="I266" i="1"/>
  <c r="I265" i="1" s="1"/>
  <c r="I264" i="1" s="1"/>
  <c r="I263" i="1" s="1"/>
  <c r="I262" i="1" s="1"/>
  <c r="H266" i="1"/>
  <c r="H265" i="1" s="1"/>
  <c r="H264" i="1" s="1"/>
  <c r="H263" i="1" s="1"/>
  <c r="H262" i="1" s="1"/>
  <c r="J259" i="1"/>
  <c r="J258" i="1" s="1"/>
  <c r="J257" i="1" s="1"/>
  <c r="I259" i="1"/>
  <c r="I258" i="1" s="1"/>
  <c r="I257" i="1" s="1"/>
  <c r="H259" i="1"/>
  <c r="H258" i="1" s="1"/>
  <c r="H257" i="1" s="1"/>
  <c r="J254" i="1"/>
  <c r="I254" i="1"/>
  <c r="H254" i="1"/>
  <c r="J252" i="1"/>
  <c r="I252" i="1"/>
  <c r="H252" i="1"/>
  <c r="J246" i="1"/>
  <c r="J245" i="1" s="1"/>
  <c r="J244" i="1" s="1"/>
  <c r="I246" i="1"/>
  <c r="I245" i="1" s="1"/>
  <c r="I244" i="1" s="1"/>
  <c r="H246" i="1"/>
  <c r="H245" i="1" s="1"/>
  <c r="H244" i="1" s="1"/>
  <c r="J241" i="1"/>
  <c r="I241" i="1"/>
  <c r="H241" i="1"/>
  <c r="J239" i="1"/>
  <c r="I239" i="1"/>
  <c r="H239" i="1"/>
  <c r="J237" i="1"/>
  <c r="I237" i="1"/>
  <c r="H237" i="1"/>
  <c r="J235" i="1"/>
  <c r="I235" i="1"/>
  <c r="H235" i="1"/>
  <c r="J231" i="1"/>
  <c r="J230" i="1" s="1"/>
  <c r="I231" i="1"/>
  <c r="I230" i="1" s="1"/>
  <c r="H231" i="1"/>
  <c r="H230" i="1" s="1"/>
  <c r="J226" i="1"/>
  <c r="I226" i="1"/>
  <c r="H226" i="1"/>
  <c r="J224" i="1"/>
  <c r="J223" i="1" s="1"/>
  <c r="I224" i="1"/>
  <c r="I223" i="1" s="1"/>
  <c r="H224" i="1"/>
  <c r="H223" i="1" s="1"/>
  <c r="J217" i="1"/>
  <c r="J216" i="1" s="1"/>
  <c r="J215" i="1" s="1"/>
  <c r="J214" i="1" s="1"/>
  <c r="J213" i="1" s="1"/>
  <c r="I217" i="1"/>
  <c r="I216" i="1" s="1"/>
  <c r="I215" i="1" s="1"/>
  <c r="I214" i="1" s="1"/>
  <c r="I213" i="1" s="1"/>
  <c r="H217" i="1"/>
  <c r="H216" i="1" s="1"/>
  <c r="H215" i="1" s="1"/>
  <c r="H214" i="1" s="1"/>
  <c r="H213" i="1" s="1"/>
  <c r="J211" i="1"/>
  <c r="J210" i="1" s="1"/>
  <c r="I211" i="1"/>
  <c r="I210" i="1" s="1"/>
  <c r="H211" i="1"/>
  <c r="H210" i="1" s="1"/>
  <c r="J208" i="1"/>
  <c r="J207" i="1" s="1"/>
  <c r="I208" i="1"/>
  <c r="I207" i="1" s="1"/>
  <c r="H208" i="1"/>
  <c r="H207" i="1" s="1"/>
  <c r="J203" i="1"/>
  <c r="J202" i="1" s="1"/>
  <c r="I203" i="1"/>
  <c r="I202" i="1" s="1"/>
  <c r="H203" i="1"/>
  <c r="H202" i="1" s="1"/>
  <c r="J200" i="1"/>
  <c r="I200" i="1"/>
  <c r="H200" i="1"/>
  <c r="J198" i="1"/>
  <c r="I198" i="1"/>
  <c r="H198" i="1"/>
  <c r="J191" i="1"/>
  <c r="J190" i="1" s="1"/>
  <c r="J189" i="1" s="1"/>
  <c r="J188" i="1" s="1"/>
  <c r="I191" i="1"/>
  <c r="I190" i="1" s="1"/>
  <c r="I189" i="1" s="1"/>
  <c r="I188" i="1" s="1"/>
  <c r="H191" i="1"/>
  <c r="H190" i="1" s="1"/>
  <c r="H189" i="1" s="1"/>
  <c r="H188" i="1" s="1"/>
  <c r="J185" i="1"/>
  <c r="J179" i="1" s="1"/>
  <c r="I185" i="1"/>
  <c r="I179" i="1" s="1"/>
  <c r="H185" i="1"/>
  <c r="H179" i="1" s="1"/>
  <c r="J175" i="1"/>
  <c r="J174" i="1" s="1"/>
  <c r="J173" i="1" s="1"/>
  <c r="J172" i="1" s="1"/>
  <c r="I175" i="1"/>
  <c r="I174" i="1" s="1"/>
  <c r="I173" i="1" s="1"/>
  <c r="I172" i="1" s="1"/>
  <c r="H175" i="1"/>
  <c r="H174" i="1" s="1"/>
  <c r="H173" i="1" s="1"/>
  <c r="H172" i="1" s="1"/>
  <c r="J163" i="1"/>
  <c r="I163" i="1"/>
  <c r="H163" i="1"/>
  <c r="J160" i="1"/>
  <c r="I160" i="1"/>
  <c r="H160" i="1"/>
  <c r="J158" i="1"/>
  <c r="I158" i="1"/>
  <c r="H158" i="1"/>
  <c r="J155" i="1"/>
  <c r="I155" i="1"/>
  <c r="H155" i="1"/>
  <c r="J151" i="1"/>
  <c r="J150" i="1" s="1"/>
  <c r="I151" i="1"/>
  <c r="I150" i="1" s="1"/>
  <c r="H151" i="1"/>
  <c r="H150" i="1" s="1"/>
  <c r="J146" i="1"/>
  <c r="I146" i="1"/>
  <c r="H146" i="1"/>
  <c r="J144" i="1"/>
  <c r="I144" i="1"/>
  <c r="H144" i="1"/>
  <c r="J135" i="1"/>
  <c r="I135" i="1"/>
  <c r="H135" i="1"/>
  <c r="J133" i="1"/>
  <c r="I133" i="1"/>
  <c r="H133" i="1"/>
  <c r="J128" i="1"/>
  <c r="I128" i="1"/>
  <c r="H128" i="1"/>
  <c r="J124" i="1"/>
  <c r="I124" i="1"/>
  <c r="H124" i="1"/>
  <c r="J119" i="1"/>
  <c r="J118" i="1" s="1"/>
  <c r="J117" i="1" s="1"/>
  <c r="J116" i="1" s="1"/>
  <c r="I119" i="1"/>
  <c r="I118" i="1" s="1"/>
  <c r="I117" i="1" s="1"/>
  <c r="I116" i="1" s="1"/>
  <c r="H119" i="1"/>
  <c r="H118" i="1" s="1"/>
  <c r="H117" i="1" s="1"/>
  <c r="H116" i="1" s="1"/>
  <c r="J114" i="1"/>
  <c r="I114" i="1"/>
  <c r="H114" i="1"/>
  <c r="J112" i="1"/>
  <c r="I112" i="1"/>
  <c r="H112" i="1"/>
  <c r="J105" i="1"/>
  <c r="I105" i="1"/>
  <c r="H105" i="1"/>
  <c r="J102" i="1"/>
  <c r="I102" i="1"/>
  <c r="H102" i="1"/>
  <c r="J100" i="1"/>
  <c r="J99" i="1" s="1"/>
  <c r="I100" i="1"/>
  <c r="I99" i="1" s="1"/>
  <c r="H100" i="1"/>
  <c r="H99" i="1" s="1"/>
  <c r="J97" i="1"/>
  <c r="I97" i="1"/>
  <c r="H97" i="1"/>
  <c r="J95" i="1"/>
  <c r="I95" i="1"/>
  <c r="H95" i="1"/>
  <c r="J93" i="1"/>
  <c r="I93" i="1"/>
  <c r="H93" i="1"/>
  <c r="J88" i="1"/>
  <c r="I88" i="1"/>
  <c r="H88" i="1"/>
  <c r="J83" i="1"/>
  <c r="I83" i="1"/>
  <c r="H83" i="1"/>
  <c r="J77" i="1"/>
  <c r="J76" i="1" s="1"/>
  <c r="I77" i="1"/>
  <c r="I76" i="1" s="1"/>
  <c r="H77" i="1"/>
  <c r="H76" i="1" s="1"/>
  <c r="J69" i="1"/>
  <c r="J68" i="1" s="1"/>
  <c r="I69" i="1"/>
  <c r="I68" i="1" s="1"/>
  <c r="H69" i="1"/>
  <c r="H68" i="1" s="1"/>
  <c r="J65" i="1"/>
  <c r="J64" i="1" s="1"/>
  <c r="I65" i="1"/>
  <c r="I64" i="1" s="1"/>
  <c r="H65" i="1"/>
  <c r="H64" i="1" s="1"/>
  <c r="J62" i="1"/>
  <c r="J61" i="1" s="1"/>
  <c r="I62" i="1"/>
  <c r="I61" i="1" s="1"/>
  <c r="H62" i="1"/>
  <c r="H61" i="1" s="1"/>
  <c r="J57" i="1"/>
  <c r="J56" i="1" s="1"/>
  <c r="I57" i="1"/>
  <c r="I56" i="1" s="1"/>
  <c r="H57" i="1"/>
  <c r="H56" i="1" s="1"/>
  <c r="J53" i="1"/>
  <c r="J52" i="1" s="1"/>
  <c r="I53" i="1"/>
  <c r="I52" i="1" s="1"/>
  <c r="H53" i="1"/>
  <c r="H52" i="1" s="1"/>
  <c r="J49" i="1"/>
  <c r="J48" i="1" s="1"/>
  <c r="I49" i="1"/>
  <c r="I48" i="1" s="1"/>
  <c r="H49" i="1"/>
  <c r="H48" i="1" s="1"/>
  <c r="J46" i="1"/>
  <c r="J45" i="1" s="1"/>
  <c r="I46" i="1"/>
  <c r="I45" i="1" s="1"/>
  <c r="H46" i="1"/>
  <c r="H45" i="1" s="1"/>
  <c r="J41" i="1"/>
  <c r="J40" i="1" s="1"/>
  <c r="J39" i="1" s="1"/>
  <c r="I41" i="1"/>
  <c r="I40" i="1" s="1"/>
  <c r="I39" i="1" s="1"/>
  <c r="H41" i="1"/>
  <c r="H40" i="1" s="1"/>
  <c r="H39" i="1" s="1"/>
  <c r="J37" i="1"/>
  <c r="J36" i="1" s="1"/>
  <c r="J35" i="1" s="1"/>
  <c r="I37" i="1"/>
  <c r="I36" i="1" s="1"/>
  <c r="I35" i="1" s="1"/>
  <c r="H37" i="1"/>
  <c r="H36" i="1" s="1"/>
  <c r="H35" i="1" s="1"/>
  <c r="J30" i="1"/>
  <c r="J29" i="1" s="1"/>
  <c r="J28" i="1" s="1"/>
  <c r="I30" i="1"/>
  <c r="I29" i="1" s="1"/>
  <c r="I28" i="1" s="1"/>
  <c r="H30" i="1"/>
  <c r="H29" i="1" s="1"/>
  <c r="H28" i="1" s="1"/>
  <c r="J26" i="1"/>
  <c r="J25" i="1" s="1"/>
  <c r="J24" i="1" s="1"/>
  <c r="I26" i="1"/>
  <c r="I25" i="1" s="1"/>
  <c r="I24" i="1" s="1"/>
  <c r="H26" i="1"/>
  <c r="H25" i="1" s="1"/>
  <c r="H24" i="1" s="1"/>
  <c r="J22" i="1"/>
  <c r="J21" i="1" s="1"/>
  <c r="J20" i="1" s="1"/>
  <c r="I22" i="1"/>
  <c r="I21" i="1" s="1"/>
  <c r="I20" i="1" s="1"/>
  <c r="H22" i="1"/>
  <c r="H21" i="1" s="1"/>
  <c r="H20" i="1" s="1"/>
  <c r="J132" i="1" l="1"/>
  <c r="J131" i="1" s="1"/>
  <c r="J130" i="1" s="1"/>
  <c r="H132" i="1"/>
  <c r="H131" i="1" s="1"/>
  <c r="H130" i="1" s="1"/>
  <c r="I132" i="1"/>
  <c r="I131" i="1" s="1"/>
  <c r="I130" i="1" s="1"/>
  <c r="J154" i="1"/>
  <c r="J149" i="1" s="1"/>
  <c r="I154" i="1"/>
  <c r="I149" i="1" s="1"/>
  <c r="H154" i="1"/>
  <c r="H149" i="1" s="1"/>
  <c r="J353" i="1"/>
  <c r="J352" i="1" s="1"/>
  <c r="J351" i="1" s="1"/>
  <c r="H342" i="1"/>
  <c r="H341" i="1" s="1"/>
  <c r="H340" i="1" s="1"/>
  <c r="J342" i="1"/>
  <c r="J341" i="1" s="1"/>
  <c r="J340" i="1" s="1"/>
  <c r="I342" i="1"/>
  <c r="I341" i="1" s="1"/>
  <c r="I340" i="1" s="1"/>
  <c r="I353" i="1"/>
  <c r="I352" i="1" s="1"/>
  <c r="I351" i="1" s="1"/>
  <c r="H353" i="1"/>
  <c r="H352" i="1" s="1"/>
  <c r="H351" i="1" s="1"/>
  <c r="H460" i="1"/>
  <c r="J468" i="1"/>
  <c r="I682" i="1"/>
  <c r="I681" i="1" s="1"/>
  <c r="J460" i="1"/>
  <c r="I460" i="1"/>
  <c r="I468" i="1"/>
  <c r="H468" i="1"/>
  <c r="J541" i="1"/>
  <c r="I665" i="1"/>
  <c r="I279" i="1"/>
  <c r="I278" i="1" s="1"/>
  <c r="I277" i="1" s="1"/>
  <c r="I276" i="1" s="1"/>
  <c r="I268" i="1" s="1"/>
  <c r="H309" i="1"/>
  <c r="H308" i="1" s="1"/>
  <c r="H307" i="1" s="1"/>
  <c r="H306" i="1" s="1"/>
  <c r="I82" i="1"/>
  <c r="I81" i="1" s="1"/>
  <c r="I80" i="1" s="1"/>
  <c r="J206" i="1"/>
  <c r="J205" i="1" s="1"/>
  <c r="J448" i="1"/>
  <c r="J447" i="1" s="1"/>
  <c r="J446" i="1" s="1"/>
  <c r="J222" i="1"/>
  <c r="I294" i="1"/>
  <c r="I293" i="1" s="1"/>
  <c r="I292" i="1" s="1"/>
  <c r="I285" i="1" s="1"/>
  <c r="I229" i="1"/>
  <c r="I141" i="1"/>
  <c r="I140" i="1" s="1"/>
  <c r="I139" i="1" s="1"/>
  <c r="I55" i="1"/>
  <c r="J111" i="1"/>
  <c r="J110" i="1" s="1"/>
  <c r="J109" i="1" s="1"/>
  <c r="J507" i="1"/>
  <c r="J506" i="1" s="1"/>
  <c r="J505" i="1" s="1"/>
  <c r="J665" i="1"/>
  <c r="I75" i="1"/>
  <c r="I74" i="1" s="1"/>
  <c r="H397" i="1"/>
  <c r="H396" i="1" s="1"/>
  <c r="H507" i="1"/>
  <c r="H506" i="1" s="1"/>
  <c r="H505" i="1" s="1"/>
  <c r="I206" i="1"/>
  <c r="I205" i="1" s="1"/>
  <c r="I397" i="1"/>
  <c r="I396" i="1" s="1"/>
  <c r="H92" i="1"/>
  <c r="J44" i="1"/>
  <c r="H111" i="1"/>
  <c r="H110" i="1" s="1"/>
  <c r="H109" i="1" s="1"/>
  <c r="I111" i="1"/>
  <c r="I110" i="1" s="1"/>
  <c r="I109" i="1" s="1"/>
  <c r="I123" i="1"/>
  <c r="I122" i="1" s="1"/>
  <c r="I121" i="1" s="1"/>
  <c r="J123" i="1"/>
  <c r="J122" i="1" s="1"/>
  <c r="J121" i="1" s="1"/>
  <c r="I433" i="1"/>
  <c r="I432" i="1" s="1"/>
  <c r="I431" i="1" s="1"/>
  <c r="I430" i="1" s="1"/>
  <c r="I527" i="1"/>
  <c r="I526" i="1" s="1"/>
  <c r="J527" i="1"/>
  <c r="J526" i="1" s="1"/>
  <c r="J648" i="1"/>
  <c r="J647" i="1" s="1"/>
  <c r="J642" i="1" s="1"/>
  <c r="J641" i="1" s="1"/>
  <c r="H665" i="1"/>
  <c r="J682" i="1"/>
  <c r="J681" i="1" s="1"/>
  <c r="I691" i="1"/>
  <c r="I690" i="1" s="1"/>
  <c r="H123" i="1"/>
  <c r="H122" i="1" s="1"/>
  <c r="H121" i="1" s="1"/>
  <c r="I178" i="1"/>
  <c r="I177" i="1" s="1"/>
  <c r="H206" i="1"/>
  <c r="H205" i="1" s="1"/>
  <c r="H229" i="1"/>
  <c r="I309" i="1"/>
  <c r="I308" i="1" s="1"/>
  <c r="I307" i="1" s="1"/>
  <c r="I306" i="1" s="1"/>
  <c r="I332" i="1"/>
  <c r="I331" i="1" s="1"/>
  <c r="I330" i="1" s="1"/>
  <c r="I329" i="1" s="1"/>
  <c r="I519" i="1"/>
  <c r="I518" i="1" s="1"/>
  <c r="I517" i="1" s="1"/>
  <c r="H82" i="1"/>
  <c r="H81" i="1" s="1"/>
  <c r="H80" i="1" s="1"/>
  <c r="J229" i="1"/>
  <c r="H234" i="1"/>
  <c r="H233" i="1" s="1"/>
  <c r="I406" i="1"/>
  <c r="I405" i="1" s="1"/>
  <c r="I404" i="1" s="1"/>
  <c r="H498" i="1"/>
  <c r="H497" i="1" s="1"/>
  <c r="H484" i="1" s="1"/>
  <c r="J519" i="1"/>
  <c r="J518" i="1" s="1"/>
  <c r="J517" i="1" s="1"/>
  <c r="H598" i="1"/>
  <c r="H597" i="1" s="1"/>
  <c r="H596" i="1" s="1"/>
  <c r="I598" i="1"/>
  <c r="I597" i="1" s="1"/>
  <c r="I596" i="1" s="1"/>
  <c r="H670" i="1"/>
  <c r="H691" i="1"/>
  <c r="H690" i="1" s="1"/>
  <c r="H44" i="1"/>
  <c r="H75" i="1"/>
  <c r="H74" i="1" s="1"/>
  <c r="J691" i="1"/>
  <c r="J690" i="1" s="1"/>
  <c r="I44" i="1"/>
  <c r="H166" i="1"/>
  <c r="H165" i="1" s="1"/>
  <c r="I197" i="1"/>
  <c r="I196" i="1" s="1"/>
  <c r="I195" i="1" s="1"/>
  <c r="J279" i="1"/>
  <c r="J278" i="1" s="1"/>
  <c r="J277" i="1" s="1"/>
  <c r="J276" i="1" s="1"/>
  <c r="J268" i="1" s="1"/>
  <c r="H294" i="1"/>
  <c r="H293" i="1" s="1"/>
  <c r="H292" i="1" s="1"/>
  <c r="H285" i="1" s="1"/>
  <c r="J332" i="1"/>
  <c r="J331" i="1" s="1"/>
  <c r="J330" i="1" s="1"/>
  <c r="J329" i="1" s="1"/>
  <c r="H519" i="1"/>
  <c r="H518" i="1" s="1"/>
  <c r="H517" i="1" s="1"/>
  <c r="J598" i="1"/>
  <c r="J597" i="1" s="1"/>
  <c r="J596" i="1" s="1"/>
  <c r="J615" i="1"/>
  <c r="J611" i="1" s="1"/>
  <c r="J610" i="1" s="1"/>
  <c r="J634" i="1"/>
  <c r="J633" i="1" s="1"/>
  <c r="J632" i="1" s="1"/>
  <c r="J631" i="1" s="1"/>
  <c r="J178" i="1"/>
  <c r="J177" i="1" s="1"/>
  <c r="J197" i="1"/>
  <c r="J196" i="1" s="1"/>
  <c r="J195" i="1" s="1"/>
  <c r="H541" i="1"/>
  <c r="I92" i="1"/>
  <c r="J82" i="1"/>
  <c r="J81" i="1" s="1"/>
  <c r="J80" i="1" s="1"/>
  <c r="H141" i="1"/>
  <c r="H140" i="1" s="1"/>
  <c r="H139" i="1" s="1"/>
  <c r="I166" i="1"/>
  <c r="I165" i="1" s="1"/>
  <c r="H178" i="1"/>
  <c r="H177" i="1" s="1"/>
  <c r="H187" i="1"/>
  <c r="H197" i="1"/>
  <c r="H196" i="1" s="1"/>
  <c r="H195" i="1" s="1"/>
  <c r="I222" i="1"/>
  <c r="I234" i="1"/>
  <c r="I233" i="1" s="1"/>
  <c r="J234" i="1"/>
  <c r="J233" i="1" s="1"/>
  <c r="H448" i="1"/>
  <c r="H447" i="1" s="1"/>
  <c r="H446" i="1" s="1"/>
  <c r="I448" i="1"/>
  <c r="I447" i="1" s="1"/>
  <c r="I446" i="1" s="1"/>
  <c r="I541" i="1"/>
  <c r="H634" i="1"/>
  <c r="H633" i="1" s="1"/>
  <c r="H632" i="1" s="1"/>
  <c r="H631" i="1" s="1"/>
  <c r="H648" i="1"/>
  <c r="H647" i="1" s="1"/>
  <c r="H642" i="1" s="1"/>
  <c r="H641" i="1" s="1"/>
  <c r="J670" i="1"/>
  <c r="H682" i="1"/>
  <c r="H681" i="1" s="1"/>
  <c r="J187" i="1"/>
  <c r="H222" i="1"/>
  <c r="J249" i="1"/>
  <c r="J248" i="1" s="1"/>
  <c r="J243" i="1" s="1"/>
  <c r="J309" i="1"/>
  <c r="J308" i="1" s="1"/>
  <c r="J307" i="1" s="1"/>
  <c r="J306" i="1" s="1"/>
  <c r="J397" i="1"/>
  <c r="J396" i="1" s="1"/>
  <c r="H615" i="1"/>
  <c r="H611" i="1" s="1"/>
  <c r="H610" i="1" s="1"/>
  <c r="I670" i="1"/>
  <c r="J92" i="1"/>
  <c r="J166" i="1"/>
  <c r="J165" i="1" s="1"/>
  <c r="H249" i="1"/>
  <c r="H248" i="1" s="1"/>
  <c r="H243" i="1" s="1"/>
  <c r="I249" i="1"/>
  <c r="I248" i="1" s="1"/>
  <c r="I243" i="1" s="1"/>
  <c r="J374" i="1"/>
  <c r="H433" i="1"/>
  <c r="H432" i="1" s="1"/>
  <c r="H431" i="1" s="1"/>
  <c r="H430" i="1" s="1"/>
  <c r="I498" i="1"/>
  <c r="I497" i="1" s="1"/>
  <c r="I484" i="1" s="1"/>
  <c r="J498" i="1"/>
  <c r="J497" i="1" s="1"/>
  <c r="J484" i="1" s="1"/>
  <c r="H527" i="1"/>
  <c r="H526" i="1" s="1"/>
  <c r="H586" i="1"/>
  <c r="I586" i="1"/>
  <c r="H55" i="1"/>
  <c r="J75" i="1"/>
  <c r="J74" i="1" s="1"/>
  <c r="J55" i="1"/>
  <c r="J141" i="1"/>
  <c r="J140" i="1" s="1"/>
  <c r="J139" i="1" s="1"/>
  <c r="I187" i="1"/>
  <c r="H374" i="1"/>
  <c r="H279" i="1"/>
  <c r="H278" i="1" s="1"/>
  <c r="H277" i="1" s="1"/>
  <c r="H276" i="1" s="1"/>
  <c r="H268" i="1" s="1"/>
  <c r="H332" i="1"/>
  <c r="H331" i="1" s="1"/>
  <c r="H330" i="1" s="1"/>
  <c r="H329" i="1" s="1"/>
  <c r="J294" i="1"/>
  <c r="J293" i="1" s="1"/>
  <c r="J292" i="1" s="1"/>
  <c r="J285" i="1" s="1"/>
  <c r="J406" i="1"/>
  <c r="J405" i="1" s="1"/>
  <c r="J404" i="1" s="1"/>
  <c r="I374" i="1"/>
  <c r="I507" i="1"/>
  <c r="I506" i="1" s="1"/>
  <c r="I505" i="1" s="1"/>
  <c r="J586" i="1"/>
  <c r="I615" i="1"/>
  <c r="I611" i="1" s="1"/>
  <c r="I610" i="1" s="1"/>
  <c r="I634" i="1"/>
  <c r="I633" i="1" s="1"/>
  <c r="I632" i="1" s="1"/>
  <c r="I631" i="1" s="1"/>
  <c r="I648" i="1"/>
  <c r="I647" i="1" s="1"/>
  <c r="I642" i="1" s="1"/>
  <c r="I641" i="1" s="1"/>
  <c r="H406" i="1"/>
  <c r="H405" i="1" s="1"/>
  <c r="H404" i="1" s="1"/>
  <c r="J433" i="1"/>
  <c r="J432" i="1" s="1"/>
  <c r="J431" i="1" s="1"/>
  <c r="J430" i="1" s="1"/>
  <c r="I91" i="1" l="1"/>
  <c r="I90" i="1" s="1"/>
  <c r="I73" i="1" s="1"/>
  <c r="J91" i="1"/>
  <c r="J90" i="1" s="1"/>
  <c r="J73" i="1" s="1"/>
  <c r="H91" i="1"/>
  <c r="H90" i="1" s="1"/>
  <c r="H73" i="1" s="1"/>
  <c r="H148" i="1"/>
  <c r="H108" i="1" s="1"/>
  <c r="J148" i="1"/>
  <c r="J108" i="1" s="1"/>
  <c r="I148" i="1"/>
  <c r="I108" i="1" s="1"/>
  <c r="J373" i="1"/>
  <c r="J194" i="1"/>
  <c r="H194" i="1"/>
  <c r="I194" i="1"/>
  <c r="J339" i="1"/>
  <c r="J328" i="1" s="1"/>
  <c r="I459" i="1"/>
  <c r="I458" i="1" s="1"/>
  <c r="I457" i="1" s="1"/>
  <c r="I429" i="1" s="1"/>
  <c r="H459" i="1"/>
  <c r="H458" i="1" s="1"/>
  <c r="H457" i="1" s="1"/>
  <c r="H429" i="1" s="1"/>
  <c r="I680" i="1"/>
  <c r="J459" i="1"/>
  <c r="J458" i="1" s="1"/>
  <c r="J457" i="1" s="1"/>
  <c r="J429" i="1" s="1"/>
  <c r="I373" i="1"/>
  <c r="I339" i="1" s="1"/>
  <c r="H373" i="1"/>
  <c r="I43" i="1"/>
  <c r="I19" i="1" s="1"/>
  <c r="J540" i="1"/>
  <c r="J539" i="1" s="1"/>
  <c r="J516" i="1" s="1"/>
  <c r="J515" i="1" s="1"/>
  <c r="J43" i="1"/>
  <c r="J19" i="1" s="1"/>
  <c r="H680" i="1"/>
  <c r="I664" i="1"/>
  <c r="I663" i="1" s="1"/>
  <c r="I662" i="1" s="1"/>
  <c r="I630" i="1" s="1"/>
  <c r="I171" i="1"/>
  <c r="J680" i="1"/>
  <c r="H43" i="1"/>
  <c r="H19" i="1" s="1"/>
  <c r="H664" i="1"/>
  <c r="H663" i="1" s="1"/>
  <c r="H221" i="1"/>
  <c r="H220" i="1" s="1"/>
  <c r="H540" i="1"/>
  <c r="J664" i="1"/>
  <c r="J663" i="1" s="1"/>
  <c r="I284" i="1"/>
  <c r="J171" i="1"/>
  <c r="J284" i="1"/>
  <c r="I221" i="1"/>
  <c r="I220" i="1" s="1"/>
  <c r="H171" i="1"/>
  <c r="H284" i="1"/>
  <c r="I540" i="1"/>
  <c r="I539" i="1" s="1"/>
  <c r="I516" i="1" s="1"/>
  <c r="I515" i="1" s="1"/>
  <c r="J221" i="1"/>
  <c r="J220" i="1" s="1"/>
  <c r="J18" i="1" l="1"/>
  <c r="H18" i="1"/>
  <c r="I18" i="1"/>
  <c r="H339" i="1"/>
  <c r="H328" i="1" s="1"/>
  <c r="I328" i="1"/>
  <c r="H662" i="1"/>
  <c r="H630" i="1" s="1"/>
  <c r="H539" i="1"/>
  <c r="H516" i="1" s="1"/>
  <c r="H515" i="1" s="1"/>
  <c r="J662" i="1"/>
  <c r="J630" i="1" s="1"/>
  <c r="I698" i="1" l="1"/>
  <c r="H698" i="1"/>
  <c r="J698" i="1"/>
</calcChain>
</file>

<file path=xl/sharedStrings.xml><?xml version="1.0" encoding="utf-8"?>
<sst xmlns="http://schemas.openxmlformats.org/spreadsheetml/2006/main" count="2610" uniqueCount="760">
  <si>
    <t>Приложение 4</t>
  </si>
  <si>
    <t>к решению Муниципального совета Прохоровского района</t>
  </si>
  <si>
    <t xml:space="preserve">Прохоровского района </t>
  </si>
  <si>
    <t>Белгородской области</t>
  </si>
  <si>
    <t xml:space="preserve">«О бюджете муниципального района </t>
  </si>
  <si>
    <t xml:space="preserve">«Прохоровский район» Белгородской области </t>
  </si>
  <si>
    <t xml:space="preserve">на 2024 год и на плановый период </t>
  </si>
  <si>
    <t>2025 и 2026 годов»</t>
  </si>
  <si>
    <t>Ведомственная структура расходов бюджета муниципального района «Прохоровский район» Белгородской области на 2024 год и на плановый период 2025 и 2026 годов</t>
  </si>
  <si>
    <t>(тыс. рублей)</t>
  </si>
  <si>
    <t>Наименование показателя</t>
  </si>
  <si>
    <t>Ведомство</t>
  </si>
  <si>
    <t>Раздел</t>
  </si>
  <si>
    <t>Подраздел</t>
  </si>
  <si>
    <t>Целевая статья</t>
  </si>
  <si>
    <t>Вид расхода</t>
  </si>
  <si>
    <t>2024 год</t>
  </si>
  <si>
    <t>2025 год</t>
  </si>
  <si>
    <t>2026 год</t>
  </si>
  <si>
    <t>Администрация Прохоровского района</t>
  </si>
  <si>
    <t>Общегосударственные вопросы</t>
  </si>
  <si>
    <t> 01</t>
  </si>
  <si>
    <t>Функционирование высшего должностного лица субъекта Российской Федерации и муниципального образования</t>
  </si>
  <si>
    <t>02 </t>
  </si>
  <si>
    <t>Реализация функций органов власти местного самоуправления</t>
  </si>
  <si>
    <t>01</t>
  </si>
  <si>
    <t>02</t>
  </si>
  <si>
    <t>99</t>
  </si>
  <si>
    <t>Иные непрограммные мероприятия</t>
  </si>
  <si>
    <t>99 9</t>
  </si>
  <si>
    <t>Расходы на выплаты по оплате труда высшего должностного лица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</si>
  <si>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99 9 00 00210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</si>
  <si>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</si>
  <si>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</si>
  <si>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03 </t>
  </si>
  <si>
    <t>03</t>
  </si>
  <si>
    <t xml:space="preserve">99 9 </t>
  </si>
  <si>
    <t>Обеспечение функций органов власти местного самоуправления (Закупка товаров, работ и услуг для обеспечения государственных (муниципальных) нужд)</t>
  </si>
  <si>
    <t>99 9 00 90019</t>
  </si>
  <si>
    <t>200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</si>
  <si>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 </t>
  </si>
  <si>
    <t>04</t>
  </si>
  <si>
    <t xml:space="preserve">Муниципальная программа Прохоровского района «Развитие системы муниципальной кадровой политики в  Прохоровском районе» </t>
  </si>
  <si>
    <t>10</t>
  </si>
  <si>
    <t xml:space="preserve">Подпрограмма «Противодействие коррупции» </t>
  </si>
  <si>
    <t xml:space="preserve">10 2 </t>
  </si>
  <si>
    <t>Мероприятия (Закупка товаров, работ и услуг для обеспечения государственных (муниципальных) нужд)</t>
  </si>
  <si>
    <t>Расходы на выплаты по оплате труда заместителей высшего должностного лица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</si>
  <si>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99 9 00 00310</t>
  </si>
  <si>
    <t>Обеспечение функций органов власти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</si>
  <si>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органов власти местного самоуправления (Иные бюджетные ассигнования)</t>
  </si>
  <si>
    <t>800</t>
  </si>
  <si>
    <t>Судебная система</t>
  </si>
  <si>
    <t> 05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</si>
  <si>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</si>
  <si>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</si>
  <si>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99 9 00 51200</t>
  </si>
  <si>
    <t>99 9 00 29990</t>
  </si>
  <si>
    <t>Резервные фонды</t>
  </si>
  <si>
    <t>Резервный фонд администрации Прохоровского района (Иные бюджетные ассигнования)</t>
  </si>
  <si>
    <t>99 9 00 20450</t>
  </si>
  <si>
    <t>Другие общегосударственные вопросы</t>
  </si>
  <si>
    <t>13</t>
  </si>
  <si>
    <t>Муниципальная программа Прохоровского района «Обеспечение безопасности жизнедеятельности населения на территории Прохоровского района»</t>
  </si>
  <si>
    <t xml:space="preserve">Подпрограмма «Профилактика немедицинского потребления наркотических средств и психотропных веществ и их аналогов, противодействие их незаконному обороту» </t>
  </si>
  <si>
    <t>01 1</t>
  </si>
  <si>
    <t>Основное мероприятие «Реализация мероприятий по осуществлению антинаркотической пропаганды и антинаркотического просвещения»</t>
  </si>
  <si>
    <t>01 1 01</t>
  </si>
  <si>
    <t>Мероприятия по осуществлению антинаркотической пропаганды, просвещения и раннему выявлению потребителей наркотиков (Закупка товаров, работ и услуг для обеспечения государственных (муниципальных) нужд)</t>
  </si>
  <si>
    <t>01 1 01 20310</t>
  </si>
  <si>
    <t xml:space="preserve">Подпрограмма «Профилактика безнадзорности и правонарушений несовершеннолетних и защита их прав» </t>
  </si>
  <si>
    <t>01 4</t>
  </si>
  <si>
    <t>Основное мероприятие «Осуществление полномочий по созданию и организации деятельности комиссий по делам несовершеннолетних и защите их прав»</t>
  </si>
  <si>
    <t>01 4 01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</si>
  <si>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</si>
  <si>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01 4 01 71220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</si>
  <si>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</si>
  <si>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 xml:space="preserve">Подпрограмма «Обеспечение реализации муниципальной программы» </t>
  </si>
  <si>
    <t>01 7</t>
  </si>
  <si>
    <t>Основное мероприятие «Обеспечение функций органов власти местного самоуправления»</t>
  </si>
  <si>
    <t>01 7 02</t>
  </si>
  <si>
    <t>01 7 02 90019</t>
  </si>
  <si>
    <t>Муниципальная программа Прохоровского района «Развитие общественного самоуправления и социальной активности населения муниципального района «Прохоровский район»»</t>
  </si>
  <si>
    <t>12</t>
  </si>
  <si>
    <t xml:space="preserve">Подпрограмма «Развитие территориального общественного самоуправления  социальной активности населения» </t>
  </si>
  <si>
    <t>12 1</t>
  </si>
  <si>
    <t>Основное мероприятие «Организация и проведение социально значимых мероприятий, направленных на развитие общественного самоуправления»</t>
  </si>
  <si>
    <t>12 1 01</t>
  </si>
  <si>
    <t>Организация и проведение районного конкурса проектов территориальных общественных самоуправлений (Социальное обеспечение и иные выплаты населению)</t>
  </si>
  <si>
    <t>12 1 01 21420</t>
  </si>
  <si>
    <t>300</t>
  </si>
  <si>
    <t>12 1 01 29990</t>
  </si>
  <si>
    <t>Мероприятия (Социальное обеспечение и иные выплаты населению)</t>
  </si>
  <si>
    <t xml:space="preserve">Подпрограмма «Развитие общественного самоуправления с привлечением общественных организаций и инициативных групп населения» </t>
  </si>
  <si>
    <t>12 2</t>
  </si>
  <si>
    <t>Основное мероприятие «Грантовая поддержка социально значимых инициатив»</t>
  </si>
  <si>
    <t>12 2 01</t>
  </si>
  <si>
    <t>Гранты (Социальное обеспечение и иные выплаты населению)</t>
  </si>
  <si>
    <t>12 2 01 20850</t>
  </si>
  <si>
    <t xml:space="preserve">Подпрограмма «Развитие системы поощрения граждан и организаций за высокие показатели общественно-полезной деятельности и заслуги в социально-экономическом развитии муниципального района «Прохоровский район»» </t>
  </si>
  <si>
    <t>12 3</t>
  </si>
  <si>
    <t>Основное мероприятие «Поощрение граждан и организаций района в социально-экономической сфере и общественной деятельности»</t>
  </si>
  <si>
    <t>12 3 01</t>
  </si>
  <si>
    <t>Премии и поощрения (Социальное обеспечение и иные выплаты населению)</t>
  </si>
  <si>
    <t>12 3 01 20860</t>
  </si>
  <si>
    <t>12 3 01 29990</t>
  </si>
  <si>
    <t xml:space="preserve">99 </t>
  </si>
  <si>
    <t>Иные непрограммные расходы</t>
  </si>
  <si>
    <t>Обеспечение деятельности (оказание услуг) муниципальных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</si>
  <si>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99 9 00 00590</t>
  </si>
  <si>
    <t>Обеспечение деятельности (оказание услуг) муниципальных учреждений (организаций)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</si>
  <si>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</si>
  <si>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</si>
  <si>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Муниципальная программа Прохоровского района «Социальная поддержка граждан в Прохоровском районе»</t>
  </si>
  <si>
    <t xml:space="preserve">Подпрограмма «Обеспечение защиты и реализации прав граждан и организации в сфере государственной регистрации актов гражданского состояния» </t>
  </si>
  <si>
    <t xml:space="preserve">04 8 </t>
  </si>
  <si>
    <t>Основное мероприятие «Мероприятия»</t>
  </si>
  <si>
    <t>04 8 02</t>
  </si>
  <si>
    <t>04 8 02 29990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</si>
  <si>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</si>
  <si>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01 </t>
  </si>
  <si>
    <t>Подпрограмма «Снижение рисков, смягчение последствий чрезвычайных ситуаций природного и техногенного характера,  защита населения»</t>
  </si>
  <si>
    <t xml:space="preserve">01 3 </t>
  </si>
  <si>
    <t>Основное мероприятие «Обеспечение защиты и безопасности населения»</t>
  </si>
  <si>
    <t>01 3 01</t>
  </si>
  <si>
    <t>Обеспечение деятельности (оказание услуг) муниципальных учреждений (организаций)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</si>
  <si>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01 3 01 00590</t>
  </si>
  <si>
    <t>Реализация мероприятий по созданию, развертыванию, поддержанию в готовности системы «112» (Закупка товаров, работ и услуг для обеспечения государственных (муниципальных) нужд)</t>
  </si>
  <si>
    <t>01 3 01 20980</t>
  </si>
  <si>
    <t>Создание и поддержание в постоянной готовности муниципальных систем оповещения и информирование населения о чрезвычайной ситуации (Закупка товаров, работ и услуг для обеспечения государственных (муниципальных) нужд)</t>
  </si>
  <si>
    <t>01 3 01 20981</t>
  </si>
  <si>
    <t>Основное мероприятие «Организация и осуществление мероприятий по территориальной обороне и гражданской обороне»</t>
  </si>
  <si>
    <t>01 3 03</t>
  </si>
  <si>
    <t>01 3 03 29990</t>
  </si>
  <si>
    <t>Другие вопросы в области национальной безопасности и правоохранительной деятельности</t>
  </si>
  <si>
    <t>14</t>
  </si>
  <si>
    <t>Подпрограмма «Профилактика правонарушений и обеспечение безопасности дорожного движения»</t>
  </si>
  <si>
    <t>01 2</t>
  </si>
  <si>
    <t>Основное мероприятие «Реализация мероприятий по безопасности дорожного движения»</t>
  </si>
  <si>
    <t>01 2 01</t>
  </si>
  <si>
    <t>Мероприятия по безопасности дорожного движения (Закупка товаров, работ и услуг для обеспечения государственных (муниципальных) нужд)</t>
  </si>
  <si>
    <t>01 2 01 20360</t>
  </si>
  <si>
    <t>Основное мероприятие «Реализация мероприятий по охране общественного порядка»</t>
  </si>
  <si>
    <t>01 2 02</t>
  </si>
  <si>
    <t>01 2 02 29990</t>
  </si>
  <si>
    <t>Основное мероприятие «Профилактика правонарушений администрации Прохоровского района»</t>
  </si>
  <si>
    <t>01 2 03</t>
  </si>
  <si>
    <t>01 2 03 29990</t>
  </si>
  <si>
    <t>Подпрограмма «Противодействие терроризму и экстремизму»</t>
  </si>
  <si>
    <t>01 5</t>
  </si>
  <si>
    <t>Основное мероприятие «Подготовка и издание наглядных пособий и методических материалов антитеррористической и противоэкстремистской направленности»</t>
  </si>
  <si>
    <t>01 5 02</t>
  </si>
  <si>
    <t>01 5 02 29990</t>
  </si>
  <si>
    <t xml:space="preserve">Подпрограмма «Построение и развитие аппаратно-программного комплекса «Безопасный город»» </t>
  </si>
  <si>
    <t>01 6</t>
  </si>
  <si>
    <t>Основное мероприятие «Формирование комплексной, многоуровневой системы обучения общественной безопасности»</t>
  </si>
  <si>
    <t>01 6 01</t>
  </si>
  <si>
    <t>Финансовое обеспечение мероприятий по развитию аппаратно-программного комплекса «Безопасный город» (Закупка товаров, работ и услуг для обеспечения государственных (муниципальных) нужд)</t>
  </si>
  <si>
    <t>01 6 01 20350</t>
  </si>
  <si>
    <t>Мероприятия  (Закупка товаров, работ и услуг для обеспечения государственных (муниципальных) нужд)</t>
  </si>
  <si>
    <t>Национальная  экономика</t>
  </si>
  <si>
    <t>04 </t>
  </si>
  <si>
    <t>Сельское хозяйство и рыболовство</t>
  </si>
  <si>
    <t>05 </t>
  </si>
  <si>
    <t>Муниципальная программа Прохоровского района «Развитие экономического потенциала и формирование благоприятного предпринимательского климата в Прохоровском районе»</t>
  </si>
  <si>
    <t>08</t>
  </si>
  <si>
    <t>Подпрограмма «Развитие сельского и лесного хозяйства»</t>
  </si>
  <si>
    <t>08 2</t>
  </si>
  <si>
    <t>Основное мероприятие «Обеспечение функций по содержанию скотомогильников (биотермических ям)»</t>
  </si>
  <si>
    <t>08 2 06</t>
  </si>
  <si>
    <t>Обеспечение функций по содержанию  сибиреязвенных скотомогильников (биотермических ям) (Межбюджетные трансферты)</t>
  </si>
  <si>
    <t>08 2 06 73870</t>
  </si>
  <si>
    <t>Основное мероприятие «Осуществление деятельности по обращению с животными без владельцев»</t>
  </si>
  <si>
    <t>08 2 07</t>
  </si>
  <si>
    <t>Осуществление полномочий по организации мероприятий при осуществлении деятельности по обращению с животными без владельцев (Межбюджетные трансферты)</t>
  </si>
  <si>
    <t>08 2 07 73880</t>
  </si>
  <si>
    <t>Водное хозяйство</t>
  </si>
  <si>
    <t>06 </t>
  </si>
  <si>
    <t>Подпрограмма «Охрана окружающей среды и рациональное природопользование, развитие водохозяйственного комплекса»</t>
  </si>
  <si>
    <t>08 4</t>
  </si>
  <si>
    <t>Основное мероприятие «Капитальный ремонт гидротехнических сооружений, находящихся в муниципальной собственности, капитальный ремонт и ликвидация бесхозяйных гидротехнических сооружений»</t>
  </si>
  <si>
    <t>08 4 04</t>
  </si>
  <si>
    <t>Реализация мероприятий в области использования и охраны водных объектов (капитальный ремонт гидротехнических сооружений)  (Закупка товаров, работ и услуг для обеспечения государственных (муниципальных) нужд)</t>
  </si>
  <si>
    <t>08 4 04 L0650</t>
  </si>
  <si>
    <t>07 </t>
  </si>
  <si>
    <t xml:space="preserve">Транспорт                                                            </t>
  </si>
  <si>
    <t>08 </t>
  </si>
  <si>
    <t xml:space="preserve">Муниципальная программа Прохоровского района «Совершенствование и развитие транспортной системы и дорожной сети Прохоровского района»       </t>
  </si>
  <si>
    <t>Подпрограмма «Создание условий для предоставления транспортных услуг и организации транспортного обслуживания населения»</t>
  </si>
  <si>
    <t>03 1</t>
  </si>
  <si>
    <t>Основное мероприятие «Организация транспортного обслуживания населения в пригородном межмуниципальном сообщении»</t>
  </si>
  <si>
    <t>03 1 01</t>
  </si>
  <si>
    <t>Организация транспортного обслуживания населения в муниципальном образовании  (Закупка товаров, работ и услуг для обеспечения государственных (муниципальных) нужд)</t>
  </si>
  <si>
    <t>03 1 01 63810</t>
  </si>
  <si>
    <t>Организация транспортного обслуживания населения автомобильным транспортом по межмуниципальным маршрутам регулярных перевозок в пригородном межмуниципальном сообщении  (Иные бюджетные ассигнования)</t>
  </si>
  <si>
    <t>03 1 01 73810</t>
  </si>
  <si>
    <t>Осуществление полномочий по установлению органами местного самоуправления регулируемых тарифов на перевозки по муниципальным маршрутам регулярных перевозок  (Закупка товаров, работ и услуг для обеспечения государственных (муниципальных) нужд)</t>
  </si>
  <si>
    <t>03 1 01 73850</t>
  </si>
  <si>
    <t>Основное мероприятие «Субсидии организациям автомобильного транспорта»</t>
  </si>
  <si>
    <t>03 1 02</t>
  </si>
  <si>
    <t>Компенсация потерь в доходах организациям автомобильного транспорта, осуществляющим перевозки по льготным тарифам на проезд обучающимся и воспитанникам общеобразовательных учреждений, учащимся очной формы обучения образовательных учреждений начального профессионального и среднего профессионального образования автомобильным транспортом общего пользования в пригородном сообщении (Иные бюджетные ассигнования)</t>
  </si>
  <si>
    <t>03 1 02 63820</t>
  </si>
  <si>
    <t>Дорожное хозяйство (дорожные фонды)</t>
  </si>
  <si>
    <t>09</t>
  </si>
  <si>
    <t>Подпрограмма «Совершенствование и развитие дорожной сети автомобильных дорог общего пользования»</t>
  </si>
  <si>
    <t>03 2</t>
  </si>
  <si>
    <t>Основное мероприятие «Содержание и ремонт автомобильных дорог общего пользования»</t>
  </si>
  <si>
    <t>03 2 02</t>
  </si>
  <si>
    <t>Содержание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</si>
  <si>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03 2 02 20570</t>
  </si>
  <si>
    <t>Основное мероприятие «Капитальный ремонт автомобильных дорог и мостов общего пользования местного значения, капитальный ремонт и ремонт автомобильных дорог общего пользования населенных пунктов»</t>
  </si>
  <si>
    <t>03 2 03</t>
  </si>
  <si>
    <t>Капитальный ремонт и ремонт сети автомобильных дорог общего пользования населенных пунктов (Закупка товаров, работ и услуг для обеспечения государственных (муниципальных) нужд)</t>
  </si>
  <si>
    <t>03 2 03 72140</t>
  </si>
  <si>
    <t>Капитальный ремонт и ремонт сети автомобильных дорог общего пользования населенных пунктов (Межбюджетные трансферты)</t>
  </si>
  <si>
    <t>Софинансирование расходов на капитальный ремонт и ремонт сети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</si>
  <si>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03 2 03 S2140</t>
  </si>
  <si>
    <t>Связь и информатика</t>
  </si>
  <si>
    <t>Муниципальная программа Прохоровского района «Развитие информационного общества и повышение качества и доступности государственных и муниципальных услуг в Прохоровском районе»</t>
  </si>
  <si>
    <t>07</t>
  </si>
  <si>
    <t>Подпрограмма «Развитие информационного общества»</t>
  </si>
  <si>
    <t>07 1</t>
  </si>
  <si>
    <t>Основное мероприятие «Модернизация и развитие информационно-коммуникационной инфраструктуры связи и технического комплекса»</t>
  </si>
  <si>
    <t>07 1 02</t>
  </si>
  <si>
    <t>Модернизация и развитие инфраструктуры связи и технического комплекса (Закупка товаров, работ и услуг для обеспечения государственных (муниципальных) нужд)</t>
  </si>
  <si>
    <t>07 1 02 25330</t>
  </si>
  <si>
    <t>Основное мероприятие «Совершенствование и сопровождение информационно-аналитической системы и программного комплекса»</t>
  </si>
  <si>
    <t>07 1 03</t>
  </si>
  <si>
    <t>Развитие и сопровождение информационно-аналитической системы и программного комплекса (Закупка товаров, работ и услуг для обеспечения государственных (муниципальных) нужд)</t>
  </si>
  <si>
    <t>07 1 03 25340</t>
  </si>
  <si>
    <t>Основное мероприятие «Обеспечение информационной безопасности в информационном обществе»</t>
  </si>
  <si>
    <t>07 1 04</t>
  </si>
  <si>
    <t>Обеспечение информационной безопасности в информационном обществе (Закупка товаров, работ и услуг для обеспечения государственных (муниципальных) нужд)</t>
  </si>
  <si>
    <t>07 1 04 25350</t>
  </si>
  <si>
    <t>Другие вопросы в области национальной экономики</t>
  </si>
  <si>
    <t>Подпрограмма «Развитие и государственная поддержка малого и среднего предпринимательства»</t>
  </si>
  <si>
    <t>08 1</t>
  </si>
  <si>
    <t>Основное мероприятие «Организация проведения районных съездов, форумов, конференций с участием предпринимательства, а также конкурсов предпринимателей по различным номинациям»</t>
  </si>
  <si>
    <t>08 1 01</t>
  </si>
  <si>
    <t>08 1 01 29990</t>
  </si>
  <si>
    <t xml:space="preserve">Подпрограмма «Повышение качества управления муниципальным имуществом и земельными ресурсами» </t>
  </si>
  <si>
    <t>08 3</t>
  </si>
  <si>
    <t xml:space="preserve">Основное мероприятие «Совершенствование управления и распоряжения муниципальным имуществом» </t>
  </si>
  <si>
    <t>08 3 01</t>
  </si>
  <si>
    <t>Реализация мероприятий в сфере имущественных и земельных отношений (Закупка товаров, работ и услуг для обеспечения государственных (муниципальных) нужд)</t>
  </si>
  <si>
    <t>08 3 01 20500</t>
  </si>
  <si>
    <t>Реализация мероприятий в сфере имущественных и земельных отношений (Иные бюджетные ассигнования)</t>
  </si>
  <si>
    <t xml:space="preserve">Основное мероприятие «Повышение эффективности использования земельных ресурсов» </t>
  </si>
  <si>
    <t>08 3 02</t>
  </si>
  <si>
    <t>08 3 02 20500</t>
  </si>
  <si>
    <t>Основное мероприятие «Организация и проведение комплексных кадастровых работ, в том числе подготовка проектов межевания территорий и иной проектной и землеустроительной документации, необходимой для их выполнения»</t>
  </si>
  <si>
    <t>08 3 04</t>
  </si>
  <si>
    <t>Организация и проведение комплексных кадастровых работ, в том числе подготовка проектов межевания территорий и иной проектной и землеустроительной документации, необходимой для их выполнения (Закупка товаров, работ и услуг для обеспечения государственных (муниципальных) нужд)</t>
  </si>
  <si>
    <t>08 3 04 70470</t>
  </si>
  <si>
    <t>Софинансирование расходов на организацию и проведение комплексных кадастровых работ, в том числе подготовка проектов межевания территорий и иной проектной и землеустроительной документации, необходимой для их выполнения (Закупка товаров, работ и услуг для обеспечения государственных (муниципальных) нужд)</t>
  </si>
  <si>
    <t>08 3 04 S0470</t>
  </si>
  <si>
    <t>Основное мероприятие «Организация и проведение комплексных кадастровых работ»</t>
  </si>
  <si>
    <t>08 3 05</t>
  </si>
  <si>
    <t>Проведение комплексных кадастровых работ (Закупка товаров, работ и услуг для обеспечения государственных (муниципальных) нужд)</t>
  </si>
  <si>
    <t>08 3 05 L5110</t>
  </si>
  <si>
    <t>Муниципальная программа Прохоровского района «Обеспечение доступным и комфортным жильем и коммунальными услугами жителей Прохоровского района»</t>
  </si>
  <si>
    <t>Подпрограмма  «Создание условий для обеспечения качественными услугами жилищно-коммунального хозяйства населения Прохоровского района»</t>
  </si>
  <si>
    <t>09 2</t>
  </si>
  <si>
    <t>Основное мероприятие «Строительство (реконструкция), капитальный и текущий ремонт объектов муниципальной собственности»</t>
  </si>
  <si>
    <t>09 2 05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</si>
  <si>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</si>
  <si>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09 2 05 22110</t>
  </si>
  <si>
    <t>Основное мероприятие «Содержание объектов муниципальной собственности»</t>
  </si>
  <si>
    <t>09 2 07</t>
  </si>
  <si>
    <t>09 2 07 29990</t>
  </si>
  <si>
    <t>Жилищно-коммунальное хозяйство</t>
  </si>
  <si>
    <t>Жилищное хозяйство</t>
  </si>
  <si>
    <t>01 </t>
  </si>
  <si>
    <t>Основное мероприятие «Реализация мероприятий по проведению капитального ремонта многоквартирных домов»</t>
  </si>
  <si>
    <t>09 2 01</t>
  </si>
  <si>
    <t>Реализация мероприятий по капитальному ремонту многоквартирных домов  (Иные бюджетные ассигнования)</t>
  </si>
  <si>
    <t>09 2 01 60570</t>
  </si>
  <si>
    <t>Благоустройство</t>
  </si>
  <si>
    <t>Муниципальная программа Прохоровского района «Развитие культуры, искусства и туризма Прохоровского района»</t>
  </si>
  <si>
    <t>Подпрограмма «Развитие туризма и музейного дела»</t>
  </si>
  <si>
    <t>05 3</t>
  </si>
  <si>
    <t>Основное мероприятие «Модернизация объектов культурного наследия»</t>
  </si>
  <si>
    <t>05 3 03</t>
  </si>
  <si>
    <t>Реализация мероприятий федеральной целевой программы «Увековечение памяти погибших при защите Отечества на 2019 - 2024 годы»  (Закупка товаров, работ и услуг для обеспечения государственных (муниципальных) нужд)</t>
  </si>
  <si>
    <t>05 3 03 L2990</t>
  </si>
  <si>
    <t xml:space="preserve">09 </t>
  </si>
  <si>
    <t>Основное мероприятие «Организация наружного освещения населенных пунктов»</t>
  </si>
  <si>
    <t>09 2 02</t>
  </si>
  <si>
    <t>Организация наружного освещения населенных пунктов (Закупка товаров, работ и услуг для обеспечения государственных (муниципальных) нужд)</t>
  </si>
  <si>
    <t>09 2 02 71340</t>
  </si>
  <si>
    <t>Софинансирование расходов на организацию наружного освещения населенных пунктов (Закупка товаров, работ и услуг для обеспечения государственных (муниципальных) нужд)</t>
  </si>
  <si>
    <t>09 2 02 S1340</t>
  </si>
  <si>
    <t xml:space="preserve">Основное мероприятие «Выплата социального пособия на погребение и возмещение расходов по гарантированному перечню услуг по погребению» </t>
  </si>
  <si>
    <t>09 2 04</t>
  </si>
  <si>
    <t>Возмещение расходов по гарантированному перечню услуг по погребению в рамках статьи 12 Федерального закона от 12.01.1996 № 8-ФЗ «О погребении и похоронном деле» (Закупка товаров, работ и услуг для обеспечения государственных (муниципальных) нужд)</t>
  </si>
  <si>
    <t>09 2 04 71350</t>
  </si>
  <si>
    <t xml:space="preserve">Основное мероприятие «Проведение мероприятий по очистке, дезинфекции и благоустройству прилегающей территории шахтных колодцев» </t>
  </si>
  <si>
    <t>09 2 08</t>
  </si>
  <si>
    <t>Межбюджетные трансферты на осуществление части полномочий муниципального района по организации в границах поселений водоснабжения населения (в части нецентрализованного водоснабжения, колодцев общего пользования) (Межбюджетные трансферты)</t>
  </si>
  <si>
    <t>09 2 08 81440</t>
  </si>
  <si>
    <t>Охрана окружающей среды</t>
  </si>
  <si>
    <t>Другие вопросы в области охраны окружающей среды</t>
  </si>
  <si>
    <t>06</t>
  </si>
  <si>
    <t>Подпрограмма «Обеспечение реализации муниципальной программы»</t>
  </si>
  <si>
    <t>Основное мероприятие «Обеспечение деятельности административной комиссии»</t>
  </si>
  <si>
    <t>01 7 01</t>
  </si>
  <si>
    <t>Осуществление отдельных полномочий по рассмотрению дел об административных правонарушениях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</si>
  <si>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01 7 01 71310</t>
  </si>
  <si>
    <t>Осуществление отдельных полномочий по рассмотрению дел об административных правонарушениях (Закупка товаров, работ и услуг для обеспечения государственных (муниципальных) нужд)</t>
  </si>
  <si>
    <t>Образование</t>
  </si>
  <si>
    <t>Дошкольное образование</t>
  </si>
  <si>
    <t>Муниципальная программа Прохоровского района «Развитие образования Прохоровского района»</t>
  </si>
  <si>
    <t xml:space="preserve">Подпрограмма «Развитие дошкольного образования»  </t>
  </si>
  <si>
    <t>02 1</t>
  </si>
  <si>
    <t>Общее образование</t>
  </si>
  <si>
    <t xml:space="preserve">Подпрограмма «Развитие общего образования»  </t>
  </si>
  <si>
    <t>02 2</t>
  </si>
  <si>
    <t>Основное мероприятие «Развитие инфраструктуры системы общего образования»</t>
  </si>
  <si>
    <t>02 2 03</t>
  </si>
  <si>
    <t>Профессиональная подготовка, переподготовка и повышение квалификации</t>
  </si>
  <si>
    <t>Подпрограмма «Развитие муниципальной службы»</t>
  </si>
  <si>
    <t>10 1</t>
  </si>
  <si>
    <t>Основное мероприятие «Повышение квалификации, профессиональная подготовка и переподготовка кадров»</t>
  </si>
  <si>
    <t>10 1 01</t>
  </si>
  <si>
    <t>Повышение квалификации, профессиональная подготовка и переподготовка кадров (Закупка товаров, работ и услуг для обеспечения государственных нужд)</t>
  </si>
  <si>
    <t>10 1 01 21010</t>
  </si>
  <si>
    <t>Основное мероприятие «Реализация полномочий в сфере кадровой политики с применением технологий проектного управления»</t>
  </si>
  <si>
    <t>10 1 03</t>
  </si>
  <si>
    <t>10 1 03 21010</t>
  </si>
  <si>
    <t xml:space="preserve">Основное мероприятие «Проведение антикоррупционного обучения» </t>
  </si>
  <si>
    <t xml:space="preserve">10 2 01 </t>
  </si>
  <si>
    <t>10 2 01 29990</t>
  </si>
  <si>
    <t>Другие вопросы в области образования</t>
  </si>
  <si>
    <t xml:space="preserve">Подпрограмма «Профилактика немедицинского потребления наркотических средств и психотропных веществ и их аналогов, противодействие их незаконному обороту»  </t>
  </si>
  <si>
    <t xml:space="preserve">Основное  мероприятие «Реализация мероприятий  по раннему выявлению потребителей наркотиков» </t>
  </si>
  <si>
    <t>01 1 02</t>
  </si>
  <si>
    <t>Мероприятия по раннему выявлению потребителей наркотиков (Закупка товаров, работ и услуг для обеспечения государственных (муниципальных) нужд)</t>
  </si>
  <si>
    <t>01 1 02 20320</t>
  </si>
  <si>
    <t xml:space="preserve">Подпрограмма «Профилактика безнадзорности и правонарушений несовершеннолетних и защита их прав»  </t>
  </si>
  <si>
    <t xml:space="preserve">Основное  мероприятие «Реализация мероприятий, направленных на профилактику преступлений и правонарушений» </t>
  </si>
  <si>
    <t>01 4 02</t>
  </si>
  <si>
    <t>01 4 02 29990</t>
  </si>
  <si>
    <t>05 4</t>
  </si>
  <si>
    <t>Культура, кинематография</t>
  </si>
  <si>
    <t xml:space="preserve">Культура </t>
  </si>
  <si>
    <t xml:space="preserve">Другие вопросы в области культуры, кинематографии </t>
  </si>
  <si>
    <t>Строительство, реконструкция и капитальный ремонт объектов культурного наследия (Закупка товаров, работ и услуг для обеспечения государственных (муниципальных) нужд)</t>
  </si>
  <si>
    <t>05 3 03 40220</t>
  </si>
  <si>
    <t>Софинансирование расходов на строительство, реконструкцию и капитальный ремонт объектов культурного наследия (Закупка товаров, работ и услуг для обеспечения государственных (муниципальных) нужд)</t>
  </si>
  <si>
    <t>05 3 03 S0220</t>
  </si>
  <si>
    <t xml:space="preserve">Подпрограмма «Стимулирование развития жилищного строительства» </t>
  </si>
  <si>
    <t>09 1</t>
  </si>
  <si>
    <t>Социальная политика</t>
  </si>
  <si>
    <t>Социальное обеспечение населения</t>
  </si>
  <si>
    <t xml:space="preserve">Подпрограмма «Реализация переданных государственных полномочий по социальной поддержке отдельных категорий граждан» </t>
  </si>
  <si>
    <t xml:space="preserve">04 1 </t>
  </si>
  <si>
    <t>Основное мероприятие «Социальная поддержка отдельных категорий граждан»</t>
  </si>
  <si>
    <t>04 1 02</t>
  </si>
  <si>
    <t xml:space="preserve">Предоставление льгот на проезд при осуществлении регулярных перевозок по муниципальным и пригородным (межмуниципальным) маршрутам (кроме железнодорожного транспорта) (Социальное обеспечение и иные выплаты населению)  </t>
  </si>
  <si>
    <t>04 1 02 73820</t>
  </si>
  <si>
    <t xml:space="preserve">Подпрограмма «Развитие мер социальной поддержки отдельных категорий граждан» </t>
  </si>
  <si>
    <t xml:space="preserve">04 4 </t>
  </si>
  <si>
    <t>Основное мероприятие «Реализация мероприятий по социальной поддержке отдельных категорий граждан»</t>
  </si>
  <si>
    <t>04 4 06</t>
  </si>
  <si>
    <t xml:space="preserve">Мероприятия (Закупка товаров, работ и услуг для обеспечения государственных (муниципальных) нужд) </t>
  </si>
  <si>
    <t>04 4 06 29990</t>
  </si>
  <si>
    <t>Основное мероприятие «Государственная поддержка в приобретении жилья с помощью жилищных (ипотечных) кредитов (займов)»</t>
  </si>
  <si>
    <t>09 1 07</t>
  </si>
  <si>
    <t>Оказание поддержки участникам специальной военной операции в приобретении (строительстве) жилья с помощью жилищных (ипотечных) кредитов и займов (Социальное обеспечение и иные выплаты населению)</t>
  </si>
  <si>
    <t>09 1 07 73870</t>
  </si>
  <si>
    <t xml:space="preserve">Муниципальная программа Прохоровского района «Развитие системы муниципальной кадровой политики в Прохоровском районе» </t>
  </si>
  <si>
    <t xml:space="preserve">Подпрограмма «Развитие муниципальной службы» </t>
  </si>
  <si>
    <t>Основное мероприятие «Поддержка молодых специалистов»</t>
  </si>
  <si>
    <t>10 1 02</t>
  </si>
  <si>
    <t>Единовременное пособие молодым специалистам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</si>
  <si>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10 1 02 19980</t>
  </si>
  <si>
    <t>Основное мероприятие «Единовременная выплата врачам общей практики на жизненное обустройство, привлекаемых для работы в офисах семейного врача сельских медицинских округов района»</t>
  </si>
  <si>
    <t>10 1 04</t>
  </si>
  <si>
    <t>Финансовое обеспечение единовременных компенсационных выплат медицинским работникам, прибывшим (переехавшим) на работу в сельские населенные пункты (Социальное обеспечение и иные выплаты населению)</t>
  </si>
  <si>
    <t>10 1 04 11380</t>
  </si>
  <si>
    <t>Основное мероприятие «Компенсация врачу общей практики оплаты съемного жилья (в случае не предоставления служебного жилья), привлекаемых для работы в офисах семейного врача сельских медицинских округов района»</t>
  </si>
  <si>
    <t>10 1 05</t>
  </si>
  <si>
    <t>Ежемесячная денежная компенсация оплаты съемного  жилого помещения  врачам общей практики (Социальное обеспечение и иные выплаты населению)</t>
  </si>
  <si>
    <t>10 1 05 19990</t>
  </si>
  <si>
    <t>Основное мероприятие «Социальная поддержка обучающихся в образовательных учреждениях высшего профессионального образования»</t>
  </si>
  <si>
    <t>10 1 06</t>
  </si>
  <si>
    <t>Ежемесячная дополнительная выплата студентам Прохоровского района, обучающимся в образовательных учреждениях высшего профессионального образования (Социальное обеспечение и иные выплаты населению)</t>
  </si>
  <si>
    <t>10 1 06 11010</t>
  </si>
  <si>
    <t>Охрана семьи и детства</t>
  </si>
  <si>
    <t>Подпрограмма «Реализация переданных государственных полномочий по социальной поддержке семьи и детства»</t>
  </si>
  <si>
    <t>04 3</t>
  </si>
  <si>
    <t>Основное мероприятие «Предоставление мер социальной поддержки детям-сиротам и детям, оставшимся без попечения родителей»</t>
  </si>
  <si>
    <t>04 3 02</t>
  </si>
  <si>
    <t xml:space="preserve">Ремонт жилых помещений, в которых дети-сироты и дети, оставшиеся без попечения родителей, являются нанимателями (Закупка товаров, работ и услуг для обеспечения государственных (муниципальных) нужд) </t>
  </si>
  <si>
    <t>04 3 02 71520</t>
  </si>
  <si>
    <t>Основное мероприятие «Обеспечение жильем молодых семей»</t>
  </si>
  <si>
    <t>09 1 02</t>
  </si>
  <si>
    <t>Реализация мероприятий по обеспечению жильем молодых семей (Социальное обеспечение и иные выплаты населению)</t>
  </si>
  <si>
    <t>09 1 02 L4970</t>
  </si>
  <si>
    <t>Основное мероприятие «Обеспечение жильем детей-сирот, детей, оставшихся без попечения родителей, и лиц из их числа по договорам найма специализированных жилых помещений»</t>
  </si>
  <si>
    <t>09 1 03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</si>
  <si>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 (Капитальные вложения в объекты государственной (муниципальной) собственности)</t>
  </si>
  <si>
    <t>09 1 03 70820</t>
  </si>
  <si>
    <t>Основное мероприятие «Обеспечение жильем ветеранов, инвалидов, семей, имеющих детей-инвалидов; предоставление благоустроенных жилых помещений семьям с детьми-инвалидами»</t>
  </si>
  <si>
    <t>09 1 06</t>
  </si>
  <si>
    <t>Обеспечение жильем семей, имеющих детей-инвалидов, нуждающихся в улучшении жилищных условий (Капитальные вложения в объекты государственной (муниципальной) собственности)</t>
  </si>
  <si>
    <t>09 1 06 73900</t>
  </si>
  <si>
    <t>Софинансирование расходов на мероприятия по обеспечению жильем семей, имеющих детей-инвалидов, нуждающихся в улучшении жилищных условий (Капитальные вложения в объекты государственной (муниципальной) собственности)</t>
  </si>
  <si>
    <t>09 1 06 S3900</t>
  </si>
  <si>
    <t>Другие вопросы в области социальной политики</t>
  </si>
  <si>
    <t>Осуществление полномочий в области охраны труда 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</si>
  <si>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99 9 00 71210</t>
  </si>
  <si>
    <t>Физическая культура и спорт</t>
  </si>
  <si>
    <t>Массовый спорт</t>
  </si>
  <si>
    <t>Муниципальная программа Прохоровского района «Физическая культура, спорт и молодежная политика на территории Прохоровского района»</t>
  </si>
  <si>
    <t>11</t>
  </si>
  <si>
    <t>Подпрограмма «Развитие физической культуры и массового спорта»</t>
  </si>
  <si>
    <t>06 1</t>
  </si>
  <si>
    <t>Средства массовой информации</t>
  </si>
  <si>
    <t>Периодическая печать и издательства</t>
  </si>
  <si>
    <t>Подпрограмма «Информирование населения Прохоровского района о деятельности органов местного самоуправления в печатных средствах массовой информации»</t>
  </si>
  <si>
    <t>07 3</t>
  </si>
  <si>
    <t xml:space="preserve">Основное мероприятие «Поддержка печатных средств массовой информации» </t>
  </si>
  <si>
    <t>07 3 01</t>
  </si>
  <si>
    <t>Поддержка некоммерческих организаций (Предоставление субсидий бюджетным, автономным учреждениям и иным некоммерческим организациям)</t>
  </si>
  <si>
    <t>07 3 01 21020</t>
  </si>
  <si>
    <t>600</t>
  </si>
  <si>
    <t xml:space="preserve">Контрольно-счетная комиссия муниципального района "Прохоровский район"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</si>
  <si>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</si>
  <si>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выплаты по оплате труда председателя контрольно-счетной комиссии муниципального образования и его заместителя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</si>
  <si>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99 9 00 00810</t>
  </si>
  <si>
    <t>Управление финансов и налоговой политики администрации Прохоровского района</t>
  </si>
  <si>
    <t>Расходы на обеспечение деятельности централизованной бухгалтерии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</si>
  <si>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99 9 00 00591</t>
  </si>
  <si>
    <t>Расходы на обеспечение деятельности централизованной бухгалтерии (Закупка товаров, работ и услуг для обеспечения государственных (муниципальных) нужд)</t>
  </si>
  <si>
    <t>Расходы на обеспечение деятельности централизованной бухгалтерии (Иные бюджетные ассигнования)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</si>
  <si>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</si>
  <si>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</si>
  <si>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Осуществление полномочий по расчету и предоставлению дотаций на выравнивание бюджетной обеспеченности поселений (Межбюджетные трансферты)</t>
  </si>
  <si>
    <t>99 9 00 70110</t>
  </si>
  <si>
    <t>Дотации на выравнивание бюджетной обеспеченности поселений (Межбюджетные трансферты)</t>
  </si>
  <si>
    <t>99 9 00 80010</t>
  </si>
  <si>
    <t>Управление образования администрации Прохоровского района</t>
  </si>
  <si>
    <t xml:space="preserve">Основное мероприятие «Реализация образовательных программ дошкольного образования» </t>
  </si>
  <si>
    <t>02 1 01</t>
  </si>
  <si>
    <t>Обеспечение деятельности (оказание услуг) муниципальных учреждений (организаций) (Предоставление субсидий бюджетным, автономным учреждениям и иным некоммерческим организациям)</t>
  </si>
  <si>
    <t>02 1 01 00590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</si>
  <si>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</si>
  <si>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02 1 01 73020</t>
  </si>
  <si>
    <t>Основное мероприятие «Возмещение расходов на питание воспитанников дошкольных учреждений»</t>
  </si>
  <si>
    <t>02 1 05</t>
  </si>
  <si>
    <t>Компенсация расходов на питание воспитанников дошкольных учреждений, получивших льготу (Предоставление субсидий бюджетным, автономным учреждениям и иным некоммерческим организациям)</t>
  </si>
  <si>
    <t>02 1 05 23030</t>
  </si>
  <si>
    <t xml:space="preserve">02 6 </t>
  </si>
  <si>
    <t xml:space="preserve">Основное мероприятие «Реализация мероприятий в сфере образования» </t>
  </si>
  <si>
    <t>02 6 03</t>
  </si>
  <si>
    <t>Мероприятия (Закупка товаров, работ и услуг для обеспечения государственных нужд)</t>
  </si>
  <si>
    <t>02 6 03 29990</t>
  </si>
  <si>
    <t>Мероприятия (Предоставление субсидий бюджетным, автономным учреждениям и иным некоммерческим организациям)</t>
  </si>
  <si>
    <t xml:space="preserve">Основное мероприятие «Реализация программ общего образования» </t>
  </si>
  <si>
    <t>02 2 01</t>
  </si>
  <si>
    <t>Обеспечение деятельности (оказание услуг) муниципальных учреждений (организаций)  (Предоставление субсидий бюджетным, автономным учреждениям и иным некоммерческим организациям)</t>
  </si>
  <si>
    <t>02 2 01 00590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</si>
  <si>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</si>
  <si>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02 2 01 53030</t>
  </si>
  <si>
    <t>Реализация государственного стандарта общего образования (Предоставление субсидий бюджетным, автономным учреждениям и иным некоммерческим организациям)</t>
  </si>
  <si>
    <t>02 2 01 73040</t>
  </si>
  <si>
    <t>Выплата денежного вознаграждения за выполнение функций классного руководителя педагогическим работникам муниципальных образовательных учреждений (организаций) (Предоставление субсидий бюджетным, автономным учреждениям и иным некоммерческим организациям)</t>
  </si>
  <si>
    <t>02 2 01 73060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</si>
  <si>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</si>
  <si>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2 01 L3040</t>
  </si>
  <si>
    <t>Реализация мероприятий по оснащению отремонтированных зданий общеобразовательных организаций средствами обучения и воспитания (Предоставление субсидий бюджетным, автономным учреждениям и иным некоммерческим организациям)</t>
  </si>
  <si>
    <t>02 2 03 73090</t>
  </si>
  <si>
    <t>Софинансирование расходов на реализацию мероприятий по оснащению отремонтированных зданий общеобразовательных организаций средствами обучения и воспитания  (Предоставление субсидий бюджетным, автономным учреждениям и иным некоммерческим организациям)</t>
  </si>
  <si>
    <t>02 2 03 S3090</t>
  </si>
  <si>
    <t>Муниципальная  программа Прохоровского района «Укрепление общественного здоровья на 2020-2024 годы»</t>
  </si>
  <si>
    <t xml:space="preserve">Подпрограмма «Укрепление общественного здоровья на 2020-2024 годы»  </t>
  </si>
  <si>
    <t>13 1</t>
  </si>
  <si>
    <t xml:space="preserve">Основное мероприятие «Организация и проведение мероприятий, направленных на мотивирование граждан к ведению здорового образа жизни» </t>
  </si>
  <si>
    <t>13 1 01</t>
  </si>
  <si>
    <t>13 1 01 29990</t>
  </si>
  <si>
    <t>Дополнительное образование детей</t>
  </si>
  <si>
    <t>Подпрограмма  «Развитие дополнительного образования, поддержка талантливых и одаренных детей»</t>
  </si>
  <si>
    <t>02 3</t>
  </si>
  <si>
    <t xml:space="preserve">Основное мероприятие «Обеспечение функционирования модели персонифицированного финансирования дополнительного образования детей» </t>
  </si>
  <si>
    <t>02 3 05</t>
  </si>
  <si>
    <t>Обеспечение деятельности (оказание услуг)  муниципальных учреждений (организаций) (Предоставление субсидий бюджетным, автономным учреждениям и иным некоммерческим организациям)</t>
  </si>
  <si>
    <t>02 3 05 00590</t>
  </si>
  <si>
    <t>Обеспечение деятельности (оказание услуг)  муниципальных учреждений (организаций) (Иные бюджетные ассигнования)</t>
  </si>
  <si>
    <t xml:space="preserve">Подпрограмма «Обеспечение безопасного, качественного отдыха и оздоровления детей» </t>
  </si>
  <si>
    <t>02 4</t>
  </si>
  <si>
    <t>Основное мероприятие «Проведение детской оздоровительной кампании»</t>
  </si>
  <si>
    <t>02 4 01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</si>
  <si>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</si>
  <si>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02 4 01 20650</t>
  </si>
  <si>
    <t>02 4 01 70650</t>
  </si>
  <si>
    <t>Подпрограмма «Развитие системы оценки качества образования»</t>
  </si>
  <si>
    <t>02 5</t>
  </si>
  <si>
    <t>Основное мероприятие  «Реализация механизмов  оценки качества  образования в соответствии с государственными образовательными стандартами»</t>
  </si>
  <si>
    <t>02 5 01</t>
  </si>
  <si>
    <t>Обеспечение деятельности (оказание услуг)  муниципальных  учреждений (организаций)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</si>
  <si>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02 5 01 00590</t>
  </si>
  <si>
    <t>Обеспечение деятельности (оказание услуг) муниципальных  учреждений (организаций) (Закупка товаров, работ и услуг для обеспечения государственных (муниципальных) нужд)</t>
  </si>
  <si>
    <t>Обеспечение деятельности (оказание услуг)  муниципальных  учреждений (организаций) (Иные бюджетные ассигнования)</t>
  </si>
  <si>
    <t>Расходы на обеспечение деятельности централизованной бухгалтерии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</si>
  <si>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02 5 01 00591</t>
  </si>
  <si>
    <t>02 6</t>
  </si>
  <si>
    <t>02 6 01</t>
  </si>
  <si>
    <t>02 6 01 90019</t>
  </si>
  <si>
    <t xml:space="preserve">Подпрограмма «Развитие и повышение эффективности молодежной политики» </t>
  </si>
  <si>
    <t>06 2</t>
  </si>
  <si>
    <t>Федеральный проект "Патриотическое воспитание граждан Российской Федерации" национального проекта "Образование"</t>
  </si>
  <si>
    <t>06 2 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</si>
  <si>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</si>
  <si>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06 2 EВ 51790</t>
  </si>
  <si>
    <t xml:space="preserve">Подпрограмма «Развитие дошкольного образования» </t>
  </si>
  <si>
    <t>Основное мероприятие «Социальная поддержка педагогических работников»</t>
  </si>
  <si>
    <t>02 1 04</t>
  </si>
  <si>
    <t>Меры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</si>
  <si>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02 1 04 73220</t>
  </si>
  <si>
    <t>Меры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(Социальное обеспечение и иные выплаты населению)</t>
  </si>
  <si>
    <t xml:space="preserve">Подпрограмма «Развитие общего образования» </t>
  </si>
  <si>
    <t>02 2 04</t>
  </si>
  <si>
    <t>Меры социальной поддержки 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(Закупка товаров, работ и услуг для обеспечения государственных (муниципальных) нужд)</t>
  </si>
  <si>
    <t>02 2 04 12220</t>
  </si>
  <si>
    <t>02 2 04 73220</t>
  </si>
  <si>
    <t>Меры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 (Социальное обеспечение и иные выплаты населению)</t>
  </si>
  <si>
    <t xml:space="preserve">Подпрограмма «Развитие дополнительного образования, поддержка талантливых и одаренных детей» </t>
  </si>
  <si>
    <t>02 3 04</t>
  </si>
  <si>
    <t>02 3 04 73220</t>
  </si>
  <si>
    <t xml:space="preserve">Подпрограмма «Реализация переданных государственных полномочий по социальной поддержке семьи и детства» </t>
  </si>
  <si>
    <t xml:space="preserve">04 3 </t>
  </si>
  <si>
    <t>Основное мероприятие «Предоставление мер социальной поддержки семьям и детям»</t>
  </si>
  <si>
    <t>04 3 01</t>
  </si>
  <si>
    <t>Осуществление полномочий по осуществлению мер социальной защиты многодетных семей (Предоставление субсидий бюджетным, автономным учреждениям и иным некоммерческим организациям)</t>
  </si>
  <si>
    <t>04 3 01 72880</t>
  </si>
  <si>
    <t>Подпрограмма «Развитие дошкольного образования»</t>
  </si>
  <si>
    <t xml:space="preserve">Основное мероприятие «Государственная поддержка предоставления  дошкольного образования»  </t>
  </si>
  <si>
    <t>02 1 02</t>
  </si>
  <si>
    <t>Выплата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</si>
  <si>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02 1 02 73030</t>
  </si>
  <si>
    <t>МКУ «Управление культуры и туризма»</t>
  </si>
  <si>
    <t>872</t>
  </si>
  <si>
    <t>Подпрограмма  «Развитие дополнительного образования в сфере культуры»</t>
  </si>
  <si>
    <t>05 5</t>
  </si>
  <si>
    <t xml:space="preserve">Основное мероприятие «Обеспечение деятельности (оказание услуг) муниципальных учреждений (организаций)» </t>
  </si>
  <si>
    <t>05 5 01</t>
  </si>
  <si>
    <t>05 5 01 00590</t>
  </si>
  <si>
    <t xml:space="preserve">Муниципальная программа Прохоровского района «Развитие системы муниципальной кадровой политики  Прохоровского района» </t>
  </si>
  <si>
    <t xml:space="preserve">Подпрограмма «Развитие библиотечного дела» </t>
  </si>
  <si>
    <t>05 1</t>
  </si>
  <si>
    <t>Основное мероприятие «Обеспечение деятельности муниципальных учреждений»</t>
  </si>
  <si>
    <t>05 1 01</t>
  </si>
  <si>
    <t>Обеспечение деятельности (оказание услуг) муниципальных учреждений (организаций) (Расходы 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</si>
  <si>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05 1 01 00590</t>
  </si>
  <si>
    <t>Обеспечение деятельности (оказание услуг) муниципальных учреждений (организаций) (Иные бюджетные ассигнования)</t>
  </si>
  <si>
    <t>Основное мероприятие «Комплектование книжных фондов библиотек»</t>
  </si>
  <si>
    <t>05 1 02</t>
  </si>
  <si>
    <t>Комплектование книжных фондов библиотек (Закупка товаров, работ и услуг для обеспечения государственных (муниципальных) нужд)</t>
  </si>
  <si>
    <t>05 1 02 21440</t>
  </si>
  <si>
    <t>Государственная поддержка отрасли культуры (на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городов Москвы и Санкт-Петербурга)</t>
  </si>
  <si>
    <t>05 1 02 L5192</t>
  </si>
  <si>
    <t>Подпрограмма «Культурно-досуговая деятельность и народное творчество»</t>
  </si>
  <si>
    <t>05 2</t>
  </si>
  <si>
    <t>05 2 01</t>
  </si>
  <si>
    <t>05 2 01 00590</t>
  </si>
  <si>
    <t>Основное мероприятие «Организация и проведение общественно значимых мероприятий, направленных на популяризацию традиционной культуры района,  развитие народных художественных ремесел»</t>
  </si>
  <si>
    <t>05 2 02</t>
  </si>
  <si>
    <t>05 2 02 29990</t>
  </si>
  <si>
    <t>05 3 01</t>
  </si>
  <si>
    <t>05 3 01 00590</t>
  </si>
  <si>
    <t>05 4 01</t>
  </si>
  <si>
    <t>05 4 01 00590</t>
  </si>
  <si>
    <t>Расходы на обеспечение деятельности централизованной бухгалтерии (Расходы 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</si>
  <si>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05 4 01 00591</t>
  </si>
  <si>
    <t>05 4 01 90019</t>
  </si>
  <si>
    <t>Основное мероприятие «Социальная поддержка муниципальных учреждений культуры и их работников»</t>
  </si>
  <si>
    <t>05 4 02</t>
  </si>
  <si>
    <t>Меры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</si>
  <si>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05 4 02 12220</t>
  </si>
  <si>
    <t>05 5 02</t>
  </si>
  <si>
    <t>05 5 02 73220</t>
  </si>
  <si>
    <t>Управление социальной защиты населения администрации Прохоровского района</t>
  </si>
  <si>
    <t>Пенсионное обеспечение</t>
  </si>
  <si>
    <t>Подпрограмма «Развитие мер социальной поддержки отдельных категорий граждан»</t>
  </si>
  <si>
    <t>04 4</t>
  </si>
  <si>
    <t>Основное мероприятие «Выплата пенсии за выслугу лет лицам, замещавшим муниципальные должности и должности муниципальной службы»</t>
  </si>
  <si>
    <t>04 4 01</t>
  </si>
  <si>
    <t>Выплата муниципальной доплаты к пенсии  (Закупка товаров, работ и услуг для обеспечения государственных (муниципальных) нужд)</t>
  </si>
  <si>
    <t>04 4 01 12610</t>
  </si>
  <si>
    <t>Выплата муниципальной доплаты к пенсии (Социальное обеспечение и иные выплаты населению)</t>
  </si>
  <si>
    <t>Основное мероприятие «Доплата к государственной пенсии лицам, замещавшим должности в органах государственной власти и управления»</t>
  </si>
  <si>
    <t>04 4 03</t>
  </si>
  <si>
    <t>Выплата муниципальной доплаты к пенсии (Закупка товаров, работ и услуг для обеспечения государственных (муниципальных) нужд)</t>
  </si>
  <si>
    <t>04 4 03 12610</t>
  </si>
  <si>
    <t>Социальное обслуживание населения</t>
  </si>
  <si>
    <t>Подпрограмма «Обеспечение социального обслуживания населения»</t>
  </si>
  <si>
    <t>04 2</t>
  </si>
  <si>
    <t>Основное мероприятие «Оказание социальных услуг населению организациями социального обслуживания»</t>
  </si>
  <si>
    <t>04 2 01</t>
  </si>
  <si>
    <t>Осуществление полномочий по обеспечению права граждан на социальное обслуживание (Предоставление субсидий бюджетным, автономным учреждениям и иным некоммерческим организациям)</t>
  </si>
  <si>
    <t>04 2 01 71590</t>
  </si>
  <si>
    <t>04 6</t>
  </si>
  <si>
    <t>04 6 02</t>
  </si>
  <si>
    <t>Осуществление полномочий по обеспечению права граждан на социальное обслуживание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</si>
  <si>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04 6 02 71590</t>
  </si>
  <si>
    <t>Осуществление полномочий по обеспечению права граждан на социальное обслуживание  (Закупка товаров, работ и услуг для обеспечения государственных (муниципальных) нужд)</t>
  </si>
  <si>
    <t>Осуществление полномочий по обеспечению права граждан на социальное обслуживание (Иные бюджетные ассигнования)</t>
  </si>
  <si>
    <t>Основное мероприятие «Оплата жилищно-коммунальных услуг отдельным категориям граждан»</t>
  </si>
  <si>
    <t>04 1 01</t>
  </si>
  <si>
    <t>Оплата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</si>
  <si>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04 1 01 52500</t>
  </si>
  <si>
    <t>Оплата жилищно-коммунальных услуг отдельным категориям граждан (Социальное обеспечение и иные выплаты населению)</t>
  </si>
  <si>
    <t>Предоставление гражданам адресных денежных выплат на оплату  жилого помещения и коммунальных услуг (Закупка товаров, работ и услуг для обеспечения государственных (муниципальных) нужд)</t>
  </si>
  <si>
    <t>04 1 01 71510</t>
  </si>
  <si>
    <t>Предоставление гражданам адресных денежных выплат на оплату  жилого помещения и коммунальных услуг (Социальное обеспечение и иные выплаты населению)</t>
  </si>
  <si>
    <t>Предоставление ветеранам труда и ветеранам военной службы ежемесячных денежных компенсаций расходов по оплате жилищно-коммунальных услуг (Закупка товаров, работ и услуг для обеспечения государственных (муниципальных) нужд)</t>
  </si>
  <si>
    <t>04 1 01 72510</t>
  </si>
  <si>
    <t>Предоставление ветеранам труда и ветеранам военной службы ежемесячных денежных компенсаций расходов по оплате жилищно-коммунальных услуг (Социальное обеспечение и иные выплаты населению)</t>
  </si>
  <si>
    <t>Предоставление реабилитированным лицам и лицам,  признанным пострадавшими от политических репрессий ежемесячных денежных компенсаций расходов по оплате жилищно-коммунальных услуг (Закупка товаров, работ и услуг для обеспечения государственных (муниципальных) нужд)</t>
  </si>
  <si>
    <t>04 1 01 72520</t>
  </si>
  <si>
    <t>Предоставление реабилитированным лицам и лицам,  признанным пострадавшими от политических репрессий ежемесячных денежных компенсаций расходов по оплате жилищно-коммунальных услуг (Социальное обеспечение и иные выплаты населению)</t>
  </si>
  <si>
    <t>Предоставление многодетным семьям ежемесячных денежных компенсаций расходов по оплате жилищно-коммунальных услуг  (Закупка товаров, работ и услуг для обеспечения государственных (муниципальных) нужд)</t>
  </si>
  <si>
    <t>04 1 01 72530</t>
  </si>
  <si>
    <t>Предоставление многодетным семьям ежемесячных денежных компенсаций расходов по оплате жилищно-коммунальных услуг  (Социальное обеспечение и иные выплаты населению)</t>
  </si>
  <si>
    <t>Предоставление иным категориям граждан ежемесячных денежных компенсаций расходов по оплате жилищно-коммунальных услуг  (Закупка товаров, работ и услуг для обеспечения государственных (муниципальных) нужд)</t>
  </si>
  <si>
    <t>04 1 01 72540</t>
  </si>
  <si>
    <t>Предоставление иным категориям граждан ежемесячных денежных компенсаций расходов по оплате жилищно-коммунальных услуг  (Социальное обеспечение и иные выплаты населению)</t>
  </si>
  <si>
    <t>Предоставление гражданам ежемесячных денежных компенсаций расходов по оплате электроэнергии, приобретенной на нужды электроотопления (Закупка товаров, работ и услуг для обеспечения государственных (муниципальных) нужд)</t>
  </si>
  <si>
    <t>04 1 01 72570</t>
  </si>
  <si>
    <t>Предоставление гражданам ежемесячных денежных компенсаций расходов по оплате электроэнергии, приобретенной на нужды электроотопления (Социальное обеспечение и иные выплаты населению)</t>
  </si>
  <si>
    <t>Предоставление отдельным категориям граждан ежемесячных денежных компенсаций расходов на оплату взноса по капитальному ремонту общего имущества в многоквартирном доме (Закупка товаров, работ и услуг для обеспечения государственных (муниципальных) нужд)</t>
  </si>
  <si>
    <t>04 1 01 74620</t>
  </si>
  <si>
    <t>Предоставление отдельным категориям граждан ежемесячных денежных компенсаций расходов на оплату взноса по капитальному ремонту общего имущества в многоквартирном доме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</si>
  <si>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</si>
  <si>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04 1 01 R4620</t>
  </si>
  <si>
    <t>Выплата пособий малоимущим гражданам и гражданам, оказавшимся в трудной жизненной ситуации  (Закупка товаров, работ и услуг для обеспечения государственных (муниципальных) нужд)</t>
  </si>
  <si>
    <t>04 1 02 72310</t>
  </si>
  <si>
    <t>Выплата пособий малоимущим гражданам и гражданам, оказавшимся в трудной жизненной ситуации  (Социальное обеспечение и иные выплаты населению)</t>
  </si>
  <si>
    <t>Выплата субсидий ветеранам боевых действий и другим категориям военнослужащих, лицам, привлекавшимся органами местной власти к разминированию территорий и  объектов   в период 1943-1950 годов (Закупка товаров, работ и услуг для обеспечения государственных (муниципальных) нужд)</t>
  </si>
  <si>
    <t>04 1 02 72360</t>
  </si>
  <si>
    <t>Выплата субсидий ветеранам боевых действий и другим категориям военнослужащих, лицам, привлекавшимся органами местной власти к разминированию территорий и  объектов   в период 1943-1950 годов (Социальное обеспечение и иные выплаты населению)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</si>
  <si>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риска) (Закупка товаров, работ и услуг для обеспечения государственных (муниципальных) нужд)</t>
  </si>
  <si>
    <t>04 1 02 72370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</si>
  <si>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риска) (Социальное обеспечение и иные выплаты населению)</t>
  </si>
  <si>
    <t>Оплата ежемесячных денежных выплат  ветеранам труда, ветеранам военной службы (Закупка товаров, работ и услуг для обеспечения государственных (муниципальных) нужд)</t>
  </si>
  <si>
    <t>04 1 02 72410</t>
  </si>
  <si>
    <t>Оплата ежемесячных денежных выплат  ветеранам труда, ветеранам военной службы (Социальное обеспечение и иные выплаты населению)</t>
  </si>
  <si>
    <t>Оплата ежемесячных денежных выплат труженикам тыла (Закупка товаров, работ и услуг для обеспечения государственных (муниципальных) нужд)</t>
  </si>
  <si>
    <t>04 1 02 72420</t>
  </si>
  <si>
    <t>Оплата ежемесячных денежных выплат труженикам тыла (Социальное обеспечение и иные выплаты населению)</t>
  </si>
  <si>
    <t>Оплата ежемесячных денежных выплат  реабилитированным лицам (Закупка товаров, работ и услуг для обеспечения государственных (муниципальных) нужд)</t>
  </si>
  <si>
    <t>04 1 02 72430</t>
  </si>
  <si>
    <t>Оплата ежемесячных денежных выплат  реабилитированным лицам (Социальное обеспечение и иные выплаты населению)</t>
  </si>
  <si>
    <t>Оплата ежемесячных денежных выплат  лицам, родившимся в период с 22 июня 1923 года по 3 сентября 1945 года (Дети войны) (Закупка товаров, работ и услуг для обеспечения государственных (муниципальных) нужд)</t>
  </si>
  <si>
    <t>04 1 02 72450</t>
  </si>
  <si>
    <t>Оплата ежемесячных денежных выплат  лицам, родившимся в период с 22 июня 1923 года по 3 сентября 1945 года (Дети войны) (Социальное обеспечение и иные выплаты населению)</t>
  </si>
  <si>
    <t>Предоставление материальной и иной помощи для погребения (Закупка товаров, работ и услуг для обеспечения государственных (муниципальных) нужд)</t>
  </si>
  <si>
    <t>04 1 02 72620</t>
  </si>
  <si>
    <t>Предоставление материальной и иной помощи для погребения (Социальное обеспечение и иные выплаты населению)</t>
  </si>
  <si>
    <t xml:space="preserve">Осуществление мер социальной защиты отдельных категорий работников учреждений, занятых в секторе социального обслуживания, проживающих и (или) работающих в сельской местности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</t>
  </si>
  <si>
    <t>04 2 01 71690</t>
  </si>
  <si>
    <t>Выплата ежемесячных пособий гражданам, имеющим детей (Закупка товаров, работ и услуг для обеспечения государственных (муниципальных) нужд)</t>
  </si>
  <si>
    <t>04 3 01 72850</t>
  </si>
  <si>
    <t>Выплата ежемесячных пособий гражданам, имеющим детей (Социальное обеспечение и иные выплаты населению)</t>
  </si>
  <si>
    <t xml:space="preserve">Осуществление полномочий по осуществлению мер социальной защиты многодетных семей (Закупка товаров, работ и услуг для обеспечения государственных (муниципальных) нужд) </t>
  </si>
  <si>
    <t xml:space="preserve">Осуществление полномочий по осуществлению мер социальной защиты многодетных семей (Социальное обеспечение и иные выплаты населению)  </t>
  </si>
  <si>
    <t>Основное мероприятие «Выплата пособий лицам, которым присвоено звание «Почетный гражданин Прохоровского района»»</t>
  </si>
  <si>
    <t>04 4 02</t>
  </si>
  <si>
    <t xml:space="preserve">Выплата пособий лицам, которым присвоено звание «Почетный гражданин Прохоровского района» (Закупка товаров, работ и услуг для обеспечения государственных (муниципальных) нужд) </t>
  </si>
  <si>
    <t>04 4 02 12350</t>
  </si>
  <si>
    <t>Выплата пособий лицам, которым присвоено звание «Почетный гражданин Прохоровского района» (Социальное обеспечение и иные выплаты населению)</t>
  </si>
  <si>
    <t>Основное мероприятие «Реализация мероприятий по социальной поддержке семей и детей»</t>
  </si>
  <si>
    <t>04 4 07</t>
  </si>
  <si>
    <t xml:space="preserve">Единовременная ежегодная выплата полным многодетным семьям, имеющим 5 и более детей, к началу учебного года  (Закупка товаров, работ и услуг для обеспечения государственных (муниципальных) нужд) </t>
  </si>
  <si>
    <t>04 4 07 12880</t>
  </si>
  <si>
    <t xml:space="preserve">Единовременная ежегодная выплата полным многодетным семьям, имеющим 5 и более детей, к началу учебного года   (Социальное обеспечение и иные выплаты населению)  </t>
  </si>
  <si>
    <t xml:space="preserve">Осуществление дополнительных мер  социальной защиты семей, родивших третьего и последующих детей по предоставлению материнского (семейного) капитала (Закупка товаров, работ и услуг для обеспечения государственных (муниципальных) нужд) </t>
  </si>
  <si>
    <t>04 3 01 73000</t>
  </si>
  <si>
    <t>Осуществление дополнительных мер  социальной защиты семей, родивших третьего и последующих детей по предоставлению материнского (семейного) капитала (Социальное обеспечение и иные выплаты населению)</t>
  </si>
  <si>
    <t xml:space="preserve">Предоставление мер социальной поддержки в части оплаты за содержание жилых помещений, закрепленных за детьми-сиротами и детьми, оставшимися без попечения родителей (Закупка товаров, работ и услуг для обеспечения государственных (муниципальных) нужд) </t>
  </si>
  <si>
    <t>04 3 02 71530</t>
  </si>
  <si>
    <t>Предоставление мер социальной поддержки в части оплаты за содержание жилых помещений, закрепленных за детьми-сиротами и детьми, оставшимися без попечения родителей (Социальное обеспечение и иные выплаты населению)</t>
  </si>
  <si>
    <t xml:space="preserve">Осуществление полномочий по осуществлению мер по социальной защите граждан, являющихся усыновителями (Закупка товаров, работ и услуг для обеспечения государственных (муниципальных) нужд) </t>
  </si>
  <si>
    <t>04 3 02 72860</t>
  </si>
  <si>
    <t>Осуществление полномочий по осуществлению мер по социальной защите граждан, являющихся усыновителями (Социальное обеспечение и иные выплаты населению)</t>
  </si>
  <si>
    <t xml:space="preserve">Расходы на содержание ребенка в семье опекуна, приемной семье (Закупка товаров, работ и услуг для обеспечения государственных (муниципальных) нужд) </t>
  </si>
  <si>
    <t>04 3 02 72870</t>
  </si>
  <si>
    <t>Расходы на содержание ребенка в семье опекуна, приемной семье (Социальное обеспечение и иные выплаты населению)</t>
  </si>
  <si>
    <t>Выплата вознаграждения, причитающегося приемным родителям, и на обеспечение приемным семьям гарантий социальной защиты (Социальное обеспечение и иные выплаты населению)</t>
  </si>
  <si>
    <t>04 3 02 72890</t>
  </si>
  <si>
    <t xml:space="preserve">Подпрограмма «Поддержка социально-ориентированных некоммерческих организаций» </t>
  </si>
  <si>
    <t>04 5</t>
  </si>
  <si>
    <t>Основное мероприятие «Осуществление расходов по поддержке социально-ориентированных некоммерческих организаций»</t>
  </si>
  <si>
    <t>04 5 01</t>
  </si>
  <si>
    <t>04 5 01 21020</t>
  </si>
  <si>
    <t>Основное мероприятие «Организация предоставления отдельных мер социальной защиты населения»</t>
  </si>
  <si>
    <t>04 6 01</t>
  </si>
  <si>
    <t>Организация предоставления отдельных мер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</si>
  <si>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04 6 01 71230</t>
  </si>
  <si>
    <t xml:space="preserve">Организация предоставления отдельных мер социальной защиты населения (Закупка товаров, работ и услуг для обеспечения государственных (муниципальных) нужд) </t>
  </si>
  <si>
    <t xml:space="preserve">Основное мероприятие «Осуществление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родителей» </t>
  </si>
  <si>
    <t>04 6 03</t>
  </si>
  <si>
    <t>Осуществление деятельности по опеке и попечительству в отношении несовершеннолетних и лиц из числа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</si>
  <si>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04 6 03 71240</t>
  </si>
  <si>
    <t>Осуществление деятельности по опеке и попечительству в отношении несовершеннолетних и лиц из числа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</si>
  <si>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 xml:space="preserve">Основное мероприятие «Осуществление деятельности по опеке и попечительству в отношении совершеннолетних лиц» </t>
  </si>
  <si>
    <t>04 6 04</t>
  </si>
  <si>
    <t>Осуществление деятельности по опеке и попечительству в отношении совершеннолетних лиц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</si>
  <si>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04 6 04 71250</t>
  </si>
  <si>
    <t>Осуществление деятельности по опеке и попечительству в отношении совершеннолетних лиц (Закупка товаров, работ и услуг для обеспечения государственных (муниципальных) нужд)</t>
  </si>
  <si>
    <t>Основное мероприятие «Организация предоставления ежемесячных денежных компенсаций расходов по оплате жилищно-коммунальных услуг»</t>
  </si>
  <si>
    <t>04 6 05</t>
  </si>
  <si>
    <t>Организация по предоставлению ежемесячных денежных компенсаций расходов по оплате жилищно-коммунальных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</si>
  <si>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04 6 05 71260</t>
  </si>
  <si>
    <t>Организация по предоставлению ежемесячных денежных компенсаций расходов по оплате жилищно-коммунальных услуг (Закупка товаров, работ и услуг для обеспечения государственных (муниципальных) нужд)</t>
  </si>
  <si>
    <t>Основное мероприятие «Организация предоставления социального пособия на погребение»</t>
  </si>
  <si>
    <t>04 6 06</t>
  </si>
  <si>
    <t>Организация предоставления социального пособия на погребение (Закупка товаров, работ и услуг для обеспечения государственных (муниципальных) нужд)</t>
  </si>
  <si>
    <t>04 6 06 71270</t>
  </si>
  <si>
    <t xml:space="preserve">МКУ «Управление физической культуры, спорта и молодежной политики» </t>
  </si>
  <si>
    <t>Молодежная политика</t>
  </si>
  <si>
    <t xml:space="preserve">Основное  мероприятие «Реализация мероприятий по осуществлению антинаркотической пропаганды и антинаркотического просвещения» </t>
  </si>
  <si>
    <t>Подпрограмма «Развитие и повышение эффективности молодежной политики»</t>
  </si>
  <si>
    <t>874</t>
  </si>
  <si>
    <t>06  2</t>
  </si>
  <si>
    <t>Основное мероприятие «Развитие созидательной активности молодежи, повышение уровня духовно-нравственного и патриотического сознания и самосознания молодежи»</t>
  </si>
  <si>
    <t>06  2 01</t>
  </si>
  <si>
    <t>06 2 01 29990</t>
  </si>
  <si>
    <t>Основное мероприятие «Организация рационального и целенаправленного исследования свободного времени молодежи для отдыха и расширения культурного кругозора»</t>
  </si>
  <si>
    <t>06  2 02</t>
  </si>
  <si>
    <t>Обеспечение деятельности (оказание услуг)  муниципальных учреждений (организаций)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</si>
  <si>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06 2 02 00590</t>
  </si>
  <si>
    <t>Обеспечение деятельности (оказание услуг)  муниципальных учреждений (организаций) (Закупка товаров, работ и услуг для обеспечения государственных нужд)</t>
  </si>
  <si>
    <t>06 2 02 29990</t>
  </si>
  <si>
    <t>Основное мероприятие «Организация и проведение творческих конкурсов для детей и молодежи»</t>
  </si>
  <si>
    <t>06  2 03</t>
  </si>
  <si>
    <t>06 2 03 20850</t>
  </si>
  <si>
    <t>06 1 01</t>
  </si>
  <si>
    <t>Обеспечение деятельности (оказание услуг) муниципальных  учреждений (организаций) (Предоставление субсидий бюджетным, автономным учреждениям и иным некоммерческим организациям)</t>
  </si>
  <si>
    <t>06 1 01 00590</t>
  </si>
  <si>
    <t>Основное мероприятие «Мероприятия по развитию видов спорта, культивируемых в Прохоровском районе»</t>
  </si>
  <si>
    <t>06 1 02</t>
  </si>
  <si>
    <t>06 1 02 29990</t>
  </si>
  <si>
    <t>Подпрограмма «Создание эффективной системы физического воспитания, ориентированной на особенности развития детей и подростков»</t>
  </si>
  <si>
    <t>06 4</t>
  </si>
  <si>
    <t>06 4 01</t>
  </si>
  <si>
    <t>06 4 01 00590</t>
  </si>
  <si>
    <t>Основное мероприятие «Организация и проведение спортивных мероприятий»</t>
  </si>
  <si>
    <t>06 4 02</t>
  </si>
  <si>
    <t>06 4 02 29990</t>
  </si>
  <si>
    <t>Другие вопросы в области физической культуры и спорта</t>
  </si>
  <si>
    <t xml:space="preserve">Подпрограмма  «Обеспечение реализации муниципальной программы» </t>
  </si>
  <si>
    <t>06 3</t>
  </si>
  <si>
    <t>06 3 01</t>
  </si>
  <si>
    <t>06 3 01 90019</t>
  </si>
  <si>
    <t>06 3 02</t>
  </si>
  <si>
    <t>06 3 02 00591</t>
  </si>
  <si>
    <t>ИТОГО</t>
  </si>
  <si>
    <t>УУР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</si>
</sst>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00"/>
    <numFmt numFmtId="166" formatCode="00"/>
    <numFmt numFmtId="167" formatCode="m/d/yyyy\ h:mm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2" tint="-0.899990844447157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3" fillId="0" borderId="0"/>
    <xf numFmtId="0" fontId="13" fillId="0" borderId="0"/>
    <xf numFmtId="0" fontId="17" fillId="0" borderId="0"/>
    <xf numFmtId="0" fontId="7" fillId="0" borderId="0"/>
  </cellStyleXfs>
  <cellXfs count="631">
    <xf numFmtId="0" fontId="0" fillId="0" borderId="0" xfId="0"/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horizontal="justify" vertical="center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right" wrapText="1"/>
      <protection locked="0"/>
    </xf>
    <xf numFmtId="0" fontId="3" fillId="2" borderId="0" xfId="0" applyFont="1" applyFill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wrapText="1"/>
      <protection locked="0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6" fillId="2" borderId="8" xfId="0" applyNumberFormat="1" applyFont="1" applyFill="1" applyBorder="1" applyAlignment="1">
      <alignment horizontal="right"/>
    </xf>
    <xf numFmtId="0" fontId="3" fillId="2" borderId="12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quotePrefix="1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164" fontId="6" fillId="2" borderId="13" xfId="0" applyNumberFormat="1" applyFont="1" applyFill="1" applyBorder="1" applyAlignment="1">
      <alignment horizontal="right"/>
    </xf>
    <xf numFmtId="164" fontId="6" fillId="2" borderId="16" xfId="0" applyNumberFormat="1" applyFont="1" applyFill="1" applyBorder="1" applyAlignment="1">
      <alignment horizontal="right"/>
    </xf>
    <xf numFmtId="1" fontId="3" fillId="2" borderId="17" xfId="2" applyNumberFormat="1" applyFont="1" applyFill="1" applyBorder="1" applyAlignment="1">
      <alignment horizontal="justify" vertical="center" wrapText="1"/>
    </xf>
    <xf numFmtId="1" fontId="3" fillId="2" borderId="0" xfId="2" applyNumberFormat="1" applyFont="1" applyFill="1" applyBorder="1" applyAlignment="1">
      <alignment horizontal="center" wrapText="1"/>
    </xf>
    <xf numFmtId="49" fontId="3" fillId="2" borderId="18" xfId="2" quotePrefix="1" applyNumberFormat="1" applyFont="1" applyFill="1" applyBorder="1" applyAlignment="1">
      <alignment horizontal="center" wrapText="1"/>
    </xf>
    <xf numFmtId="49" fontId="3" fillId="2" borderId="0" xfId="2" quotePrefix="1" applyNumberFormat="1" applyFont="1" applyFill="1" applyBorder="1" applyAlignment="1">
      <alignment horizontal="center" wrapText="1"/>
    </xf>
    <xf numFmtId="49" fontId="3" fillId="2" borderId="0" xfId="2" quotePrefix="1" applyNumberFormat="1" applyFont="1" applyFill="1" applyBorder="1" applyAlignment="1">
      <alignment horizontal="left" wrapText="1"/>
    </xf>
    <xf numFmtId="49" fontId="3" fillId="2" borderId="0" xfId="2" applyNumberFormat="1" applyFont="1" applyFill="1" applyBorder="1" applyAlignment="1">
      <alignment horizontal="center" wrapText="1"/>
    </xf>
    <xf numFmtId="164" fontId="6" fillId="2" borderId="19" xfId="2" applyNumberFormat="1" applyFont="1" applyFill="1" applyBorder="1" applyAlignment="1">
      <alignment horizontal="right"/>
    </xf>
    <xf numFmtId="1" fontId="8" fillId="2" borderId="17" xfId="2" applyNumberFormat="1" applyFont="1" applyFill="1" applyBorder="1" applyAlignment="1">
      <alignment horizontal="justify" vertical="center" wrapText="1"/>
    </xf>
    <xf numFmtId="1" fontId="8" fillId="2" borderId="0" xfId="2" applyNumberFormat="1" applyFont="1" applyFill="1" applyBorder="1" applyAlignment="1">
      <alignment horizontal="center" wrapText="1"/>
    </xf>
    <xf numFmtId="49" fontId="8" fillId="2" borderId="18" xfId="2" quotePrefix="1" applyNumberFormat="1" applyFont="1" applyFill="1" applyBorder="1" applyAlignment="1">
      <alignment horizontal="center" wrapText="1"/>
    </xf>
    <xf numFmtId="49" fontId="8" fillId="2" borderId="0" xfId="2" quotePrefix="1" applyNumberFormat="1" applyFont="1" applyFill="1" applyAlignment="1">
      <alignment horizontal="center" wrapText="1"/>
    </xf>
    <xf numFmtId="49" fontId="8" fillId="2" borderId="0" xfId="2" quotePrefix="1" applyNumberFormat="1" applyFont="1" applyFill="1" applyAlignment="1">
      <alignment horizontal="left" wrapText="1"/>
    </xf>
    <xf numFmtId="49" fontId="8" fillId="2" borderId="0" xfId="2" applyNumberFormat="1" applyFont="1" applyFill="1" applyAlignment="1">
      <alignment horizontal="center" wrapText="1"/>
    </xf>
    <xf numFmtId="164" fontId="9" fillId="2" borderId="19" xfId="2" applyNumberFormat="1" applyFont="1" applyFill="1" applyBorder="1" applyAlignment="1">
      <alignment horizontal="right"/>
    </xf>
    <xf numFmtId="1" fontId="2" fillId="2" borderId="17" xfId="2" applyNumberFormat="1" applyFont="1" applyFill="1" applyBorder="1" applyAlignment="1">
      <alignment horizontal="justify" vertical="center" wrapText="1"/>
    </xf>
    <xf numFmtId="1" fontId="2" fillId="2" borderId="0" xfId="2" applyNumberFormat="1" applyFont="1" applyFill="1" applyBorder="1" applyAlignment="1">
      <alignment horizontal="center" wrapText="1"/>
    </xf>
    <xf numFmtId="49" fontId="2" fillId="2" borderId="18" xfId="2" quotePrefix="1" applyNumberFormat="1" applyFont="1" applyFill="1" applyBorder="1" applyAlignment="1">
      <alignment horizontal="center" wrapText="1"/>
    </xf>
    <xf numFmtId="49" fontId="2" fillId="2" borderId="0" xfId="2" quotePrefix="1" applyNumberFormat="1" applyFont="1" applyFill="1" applyAlignment="1">
      <alignment horizontal="center" wrapText="1"/>
    </xf>
    <xf numFmtId="49" fontId="2" fillId="2" borderId="0" xfId="2" quotePrefix="1" applyNumberFormat="1" applyFont="1" applyFill="1" applyBorder="1" applyAlignment="1">
      <alignment horizontal="left" wrapText="1"/>
    </xf>
    <xf numFmtId="49" fontId="2" fillId="2" borderId="0" xfId="2" quotePrefix="1" applyNumberFormat="1" applyFont="1" applyFill="1" applyBorder="1" applyAlignment="1">
      <alignment horizontal="center" wrapText="1"/>
    </xf>
    <xf numFmtId="164" fontId="10" fillId="2" borderId="19" xfId="0" applyNumberFormat="1" applyFont="1" applyFill="1" applyBorder="1" applyAlignment="1">
      <alignment horizontal="right"/>
    </xf>
    <xf numFmtId="164" fontId="10" fillId="2" borderId="20" xfId="0" applyNumberFormat="1" applyFont="1" applyFill="1" applyBorder="1" applyAlignment="1">
      <alignment horizontal="right"/>
    </xf>
    <xf numFmtId="0" fontId="3" fillId="2" borderId="21" xfId="0" applyFont="1" applyFill="1" applyBorder="1" applyAlignment="1">
      <alignment horizontal="center" wrapText="1"/>
    </xf>
    <xf numFmtId="0" fontId="3" fillId="2" borderId="22" xfId="0" applyFont="1" applyFill="1" applyBorder="1" applyAlignment="1">
      <alignment horizontal="center" wrapText="1"/>
    </xf>
    <xf numFmtId="0" fontId="3" fillId="2" borderId="23" xfId="0" applyFont="1" applyFill="1" applyBorder="1" applyAlignment="1">
      <alignment horizontal="center" wrapText="1"/>
    </xf>
    <xf numFmtId="0" fontId="3" fillId="2" borderId="22" xfId="0" quotePrefix="1" applyFont="1" applyFill="1" applyBorder="1" applyAlignment="1">
      <alignment horizontal="center" wrapText="1"/>
    </xf>
    <xf numFmtId="164" fontId="6" fillId="2" borderId="24" xfId="0" applyNumberFormat="1" applyFont="1" applyFill="1" applyBorder="1" applyAlignment="1">
      <alignment horizontal="right"/>
    </xf>
    <xf numFmtId="164" fontId="6" fillId="2" borderId="25" xfId="0" applyNumberFormat="1" applyFont="1" applyFill="1" applyBorder="1" applyAlignment="1">
      <alignment horizontal="right"/>
    </xf>
    <xf numFmtId="49" fontId="3" fillId="2" borderId="0" xfId="2" quotePrefix="1" applyNumberFormat="1" applyFont="1" applyFill="1" applyAlignment="1">
      <alignment horizontal="center" wrapText="1"/>
    </xf>
    <xf numFmtId="1" fontId="3" fillId="2" borderId="0" xfId="2" applyNumberFormat="1" applyFont="1" applyFill="1" applyBorder="1" applyAlignment="1">
      <alignment horizontal="left" wrapText="1"/>
    </xf>
    <xf numFmtId="164" fontId="6" fillId="2" borderId="20" xfId="2" applyNumberFormat="1" applyFont="1" applyFill="1" applyBorder="1" applyAlignment="1">
      <alignment horizontal="right"/>
    </xf>
    <xf numFmtId="1" fontId="8" fillId="2" borderId="0" xfId="2" quotePrefix="1" applyNumberFormat="1" applyFont="1" applyFill="1" applyAlignment="1">
      <alignment horizontal="left" wrapText="1"/>
    </xf>
    <xf numFmtId="164" fontId="9" fillId="2" borderId="19" xfId="0" applyNumberFormat="1" applyFont="1" applyFill="1" applyBorder="1" applyAlignment="1">
      <alignment horizontal="right"/>
    </xf>
    <xf numFmtId="0" fontId="8" fillId="2" borderId="0" xfId="0" applyFont="1" applyFill="1" applyAlignment="1">
      <alignment vertical="center"/>
    </xf>
    <xf numFmtId="1" fontId="2" fillId="2" borderId="0" xfId="2" quotePrefix="1" applyNumberFormat="1" applyFont="1" applyFill="1" applyAlignment="1">
      <alignment horizontal="left" wrapText="1"/>
    </xf>
    <xf numFmtId="164" fontId="4" fillId="2" borderId="19" xfId="0" applyNumberFormat="1" applyFont="1" applyFill="1" applyBorder="1" applyAlignment="1">
      <alignment horizontal="right"/>
    </xf>
    <xf numFmtId="164" fontId="4" fillId="2" borderId="20" xfId="0" applyNumberFormat="1" applyFont="1" applyFill="1" applyBorder="1" applyAlignment="1">
      <alignment horizontal="right"/>
    </xf>
    <xf numFmtId="0" fontId="2" fillId="2" borderId="0" xfId="0" applyFont="1" applyFill="1" applyAlignment="1">
      <alignment vertical="center"/>
    </xf>
    <xf numFmtId="0" fontId="3" fillId="2" borderId="21" xfId="2" applyFont="1" applyFill="1" applyBorder="1" applyAlignment="1">
      <alignment horizontal="center" wrapText="1"/>
    </xf>
    <xf numFmtId="0" fontId="3" fillId="2" borderId="22" xfId="2" applyFont="1" applyFill="1" applyBorder="1" applyAlignment="1">
      <alignment horizontal="center" wrapText="1"/>
    </xf>
    <xf numFmtId="49" fontId="3" fillId="2" borderId="23" xfId="2" quotePrefix="1" applyNumberFormat="1" applyFont="1" applyFill="1" applyBorder="1" applyAlignment="1">
      <alignment horizontal="center" wrapText="1"/>
    </xf>
    <xf numFmtId="49" fontId="3" fillId="2" borderId="22" xfId="2" quotePrefix="1" applyNumberFormat="1" applyFont="1" applyFill="1" applyBorder="1" applyAlignment="1">
      <alignment horizontal="center" wrapText="1"/>
    </xf>
    <xf numFmtId="49" fontId="3" fillId="2" borderId="22" xfId="2" applyNumberFormat="1" applyFont="1" applyFill="1" applyBorder="1" applyAlignment="1">
      <alignment horizontal="center" wrapText="1"/>
    </xf>
    <xf numFmtId="164" fontId="6" fillId="2" borderId="24" xfId="2" applyNumberFormat="1" applyFont="1" applyFill="1" applyBorder="1" applyAlignment="1">
      <alignment horizontal="right"/>
    </xf>
    <xf numFmtId="0" fontId="3" fillId="2" borderId="17" xfId="0" applyFont="1" applyFill="1" applyBorder="1" applyAlignment="1">
      <alignment horizontal="justify" wrapText="1"/>
    </xf>
    <xf numFmtId="0" fontId="3" fillId="2" borderId="0" xfId="0" applyFont="1" applyFill="1" applyBorder="1" applyAlignment="1">
      <alignment horizontal="center" wrapText="1"/>
    </xf>
    <xf numFmtId="49" fontId="3" fillId="2" borderId="18" xfId="0" quotePrefix="1" applyNumberFormat="1" applyFont="1" applyFill="1" applyBorder="1" applyAlignment="1">
      <alignment horizontal="center"/>
    </xf>
    <xf numFmtId="49" fontId="3" fillId="2" borderId="0" xfId="0" quotePrefix="1" applyNumberFormat="1" applyFont="1" applyFill="1" applyAlignment="1">
      <alignment horizontal="center"/>
    </xf>
    <xf numFmtId="49" fontId="3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center"/>
    </xf>
    <xf numFmtId="164" fontId="6" fillId="2" borderId="19" xfId="0" applyNumberFormat="1" applyFont="1" applyFill="1" applyBorder="1" applyAlignment="1">
      <alignment horizontal="right"/>
    </xf>
    <xf numFmtId="0" fontId="11" fillId="2" borderId="17" xfId="0" applyFont="1" applyFill="1" applyBorder="1" applyAlignment="1">
      <alignment horizontal="justify" wrapText="1"/>
    </xf>
    <xf numFmtId="0" fontId="11" fillId="2" borderId="0" xfId="0" applyFont="1" applyFill="1" applyBorder="1" applyAlignment="1">
      <alignment horizontal="center" wrapText="1"/>
    </xf>
    <xf numFmtId="49" fontId="11" fillId="2" borderId="18" xfId="0" quotePrefix="1" applyNumberFormat="1" applyFont="1" applyFill="1" applyBorder="1" applyAlignment="1">
      <alignment horizontal="center"/>
    </xf>
    <xf numFmtId="49" fontId="11" fillId="2" borderId="0" xfId="0" quotePrefix="1" applyNumberFormat="1" applyFont="1" applyFill="1" applyAlignment="1">
      <alignment horizontal="center"/>
    </xf>
    <xf numFmtId="49" fontId="11" fillId="2" borderId="0" xfId="0" quotePrefix="1" applyNumberFormat="1" applyFont="1" applyFill="1" applyAlignment="1">
      <alignment horizontal="left"/>
    </xf>
    <xf numFmtId="0" fontId="11" fillId="2" borderId="0" xfId="0" applyFont="1" applyFill="1" applyAlignment="1">
      <alignment horizontal="center"/>
    </xf>
    <xf numFmtId="164" fontId="12" fillId="2" borderId="19" xfId="0" applyNumberFormat="1" applyFont="1" applyFill="1" applyBorder="1" applyAlignment="1">
      <alignment horizontal="right"/>
    </xf>
    <xf numFmtId="164" fontId="12" fillId="2" borderId="20" xfId="0" applyNumberFormat="1" applyFont="1" applyFill="1" applyBorder="1" applyAlignment="1">
      <alignment horizontal="right"/>
    </xf>
    <xf numFmtId="0" fontId="8" fillId="2" borderId="17" xfId="0" applyFont="1" applyFill="1" applyBorder="1" applyAlignment="1">
      <alignment horizontal="justify" wrapText="1"/>
    </xf>
    <xf numFmtId="0" fontId="8" fillId="2" borderId="0" xfId="0" applyFont="1" applyFill="1" applyBorder="1" applyAlignment="1">
      <alignment horizontal="center" wrapText="1"/>
    </xf>
    <xf numFmtId="49" fontId="8" fillId="2" borderId="18" xfId="0" quotePrefix="1" applyNumberFormat="1" applyFont="1" applyFill="1" applyBorder="1" applyAlignment="1">
      <alignment horizontal="center"/>
    </xf>
    <xf numFmtId="49" fontId="8" fillId="2" borderId="0" xfId="0" quotePrefix="1" applyNumberFormat="1" applyFont="1" applyFill="1" applyAlignment="1">
      <alignment horizontal="center"/>
    </xf>
    <xf numFmtId="49" fontId="8" fillId="2" borderId="0" xfId="0" quotePrefix="1" applyNumberFormat="1" applyFont="1" applyFill="1" applyAlignment="1">
      <alignment horizontal="left"/>
    </xf>
    <xf numFmtId="0" fontId="8" fillId="2" borderId="0" xfId="0" applyFont="1" applyFill="1" applyAlignment="1">
      <alignment horizontal="center"/>
    </xf>
    <xf numFmtId="164" fontId="9" fillId="2" borderId="20" xfId="0" applyNumberFormat="1" applyFont="1" applyFill="1" applyBorder="1" applyAlignment="1">
      <alignment horizontal="right"/>
    </xf>
    <xf numFmtId="0" fontId="8" fillId="2" borderId="0" xfId="0" applyFont="1" applyFill="1" applyAlignment="1" applyProtection="1">
      <alignment vertical="center" wrapText="1"/>
      <protection locked="0"/>
    </xf>
    <xf numFmtId="0" fontId="2" fillId="2" borderId="17" xfId="0" applyFont="1" applyFill="1" applyBorder="1" applyAlignment="1">
      <alignment horizontal="justify" wrapText="1"/>
    </xf>
    <xf numFmtId="0" fontId="2" fillId="2" borderId="0" xfId="0" applyFont="1" applyFill="1" applyBorder="1" applyAlignment="1">
      <alignment horizontal="center" wrapText="1"/>
    </xf>
    <xf numFmtId="49" fontId="2" fillId="2" borderId="18" xfId="0" quotePrefix="1" applyNumberFormat="1" applyFont="1" applyFill="1" applyBorder="1" applyAlignment="1">
      <alignment horizontal="center"/>
    </xf>
    <xf numFmtId="49" fontId="2" fillId="2" borderId="0" xfId="0" quotePrefix="1" applyNumberFormat="1" applyFont="1" applyFill="1" applyAlignment="1">
      <alignment horizontal="center"/>
    </xf>
    <xf numFmtId="49" fontId="2" fillId="2" borderId="0" xfId="0" quotePrefix="1" applyNumberFormat="1" applyFont="1" applyFill="1" applyAlignment="1">
      <alignment horizontal="left"/>
    </xf>
    <xf numFmtId="0" fontId="2" fillId="2" borderId="0" xfId="0" quotePrefix="1" applyFont="1" applyFill="1" applyAlignment="1">
      <alignment horizontal="center"/>
    </xf>
    <xf numFmtId="49" fontId="3" fillId="2" borderId="0" xfId="2" applyNumberFormat="1" applyFont="1" applyFill="1" applyAlignment="1">
      <alignment horizontal="left" wrapText="1"/>
    </xf>
    <xf numFmtId="49" fontId="3" fillId="2" borderId="0" xfId="2" applyNumberFormat="1" applyFont="1" applyFill="1" applyAlignment="1">
      <alignment horizontal="center" wrapText="1"/>
    </xf>
    <xf numFmtId="49" fontId="2" fillId="2" borderId="0" xfId="2" quotePrefix="1" applyNumberFormat="1" applyFont="1" applyFill="1" applyAlignment="1">
      <alignment horizontal="left" wrapText="1"/>
    </xf>
    <xf numFmtId="0" fontId="3" fillId="2" borderId="0" xfId="0" applyFont="1" applyFill="1" applyAlignment="1" applyProtection="1">
      <alignment vertical="center" wrapText="1"/>
      <protection locked="0"/>
    </xf>
    <xf numFmtId="165" fontId="3" fillId="2" borderId="22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vertical="center"/>
    </xf>
    <xf numFmtId="49" fontId="3" fillId="2" borderId="18" xfId="3" quotePrefix="1" applyNumberFormat="1" applyFont="1" applyFill="1" applyBorder="1" applyAlignment="1">
      <alignment horizontal="center" wrapText="1"/>
    </xf>
    <xf numFmtId="49" fontId="3" fillId="2" borderId="0" xfId="3" quotePrefix="1" applyNumberFormat="1" applyFont="1" applyFill="1" applyAlignment="1">
      <alignment horizontal="center" wrapText="1"/>
    </xf>
    <xf numFmtId="49" fontId="3" fillId="2" borderId="0" xfId="4" quotePrefix="1" applyNumberFormat="1" applyFont="1" applyFill="1" applyAlignment="1">
      <alignment horizontal="left"/>
    </xf>
    <xf numFmtId="49" fontId="3" fillId="2" borderId="0" xfId="4" applyNumberFormat="1" applyFont="1" applyFill="1" applyAlignment="1">
      <alignment horizontal="center"/>
    </xf>
    <xf numFmtId="0" fontId="11" fillId="2" borderId="0" xfId="0" applyFont="1" applyFill="1" applyAlignment="1">
      <alignment vertical="center"/>
    </xf>
    <xf numFmtId="49" fontId="8" fillId="2" borderId="18" xfId="3" quotePrefix="1" applyNumberFormat="1" applyFont="1" applyFill="1" applyBorder="1" applyAlignment="1">
      <alignment horizontal="center" wrapText="1"/>
    </xf>
    <xf numFmtId="49" fontId="8" fillId="2" borderId="0" xfId="3" quotePrefix="1" applyNumberFormat="1" applyFont="1" applyFill="1" applyAlignment="1">
      <alignment horizontal="center" wrapText="1"/>
    </xf>
    <xf numFmtId="0" fontId="8" fillId="2" borderId="0" xfId="3" quotePrefix="1" applyFont="1" applyFill="1" applyAlignment="1">
      <alignment horizontal="left" wrapText="1"/>
    </xf>
    <xf numFmtId="0" fontId="8" fillId="2" borderId="0" xfId="3" applyFont="1" applyFill="1" applyAlignment="1">
      <alignment horizontal="center" wrapText="1"/>
    </xf>
    <xf numFmtId="49" fontId="2" fillId="2" borderId="18" xfId="3" quotePrefix="1" applyNumberFormat="1" applyFont="1" applyFill="1" applyBorder="1" applyAlignment="1">
      <alignment horizontal="center" wrapText="1"/>
    </xf>
    <xf numFmtId="49" fontId="2" fillId="2" borderId="0" xfId="3" quotePrefix="1" applyNumberFormat="1" applyFont="1" applyFill="1" applyAlignment="1">
      <alignment horizontal="center" wrapText="1"/>
    </xf>
    <xf numFmtId="0" fontId="2" fillId="2" borderId="0" xfId="3" quotePrefix="1" applyFont="1" applyFill="1" applyBorder="1" applyAlignment="1">
      <alignment horizontal="left" wrapText="1"/>
    </xf>
    <xf numFmtId="0" fontId="2" fillId="2" borderId="0" xfId="3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wrapText="1"/>
    </xf>
    <xf numFmtId="165" fontId="3" fillId="2" borderId="0" xfId="0" applyNumberFormat="1" applyFont="1" applyFill="1" applyAlignment="1">
      <alignment horizontal="center" wrapText="1"/>
    </xf>
    <xf numFmtId="164" fontId="6" fillId="2" borderId="20" xfId="0" applyNumberFormat="1" applyFont="1" applyFill="1" applyBorder="1" applyAlignment="1">
      <alignment horizontal="right"/>
    </xf>
    <xf numFmtId="0" fontId="8" fillId="2" borderId="18" xfId="0" applyFont="1" applyFill="1" applyBorder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quotePrefix="1" applyFont="1" applyFill="1" applyAlignment="1">
      <alignment horizontal="left" wrapText="1"/>
    </xf>
    <xf numFmtId="165" fontId="8" fillId="2" borderId="0" xfId="0" applyNumberFormat="1" applyFont="1" applyFill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0" xfId="0" quotePrefix="1" applyFont="1" applyFill="1" applyAlignment="1">
      <alignment horizontal="left" wrapText="1"/>
    </xf>
    <xf numFmtId="165" fontId="2" fillId="2" borderId="0" xfId="0" applyNumberFormat="1" applyFont="1" applyFill="1" applyAlignment="1">
      <alignment horizontal="center" wrapText="1"/>
    </xf>
    <xf numFmtId="0" fontId="3" fillId="2" borderId="17" xfId="2" applyFont="1" applyFill="1" applyBorder="1" applyAlignment="1">
      <alignment horizontal="justify" vertical="center" wrapText="1"/>
    </xf>
    <xf numFmtId="0" fontId="3" fillId="2" borderId="0" xfId="2" applyFont="1" applyFill="1" applyBorder="1" applyAlignment="1">
      <alignment horizontal="center" wrapText="1"/>
    </xf>
    <xf numFmtId="49" fontId="3" fillId="2" borderId="0" xfId="2" quotePrefix="1" applyNumberFormat="1" applyFont="1" applyFill="1" applyAlignment="1">
      <alignment horizontal="left" wrapText="1"/>
    </xf>
    <xf numFmtId="0" fontId="11" fillId="2" borderId="17" xfId="2" applyFont="1" applyFill="1" applyBorder="1" applyAlignment="1">
      <alignment horizontal="justify" vertical="center" wrapText="1"/>
    </xf>
    <xf numFmtId="0" fontId="11" fillId="2" borderId="0" xfId="2" applyFont="1" applyFill="1" applyBorder="1" applyAlignment="1">
      <alignment horizontal="center" wrapText="1"/>
    </xf>
    <xf numFmtId="49" fontId="11" fillId="2" borderId="18" xfId="2" quotePrefix="1" applyNumberFormat="1" applyFont="1" applyFill="1" applyBorder="1" applyAlignment="1">
      <alignment horizontal="center" wrapText="1"/>
    </xf>
    <xf numFmtId="49" fontId="11" fillId="2" borderId="0" xfId="2" quotePrefix="1" applyNumberFormat="1" applyFont="1" applyFill="1" applyAlignment="1">
      <alignment horizontal="center" wrapText="1"/>
    </xf>
    <xf numFmtId="49" fontId="11" fillId="2" borderId="0" xfId="2" quotePrefix="1" applyNumberFormat="1" applyFont="1" applyFill="1" applyAlignment="1">
      <alignment horizontal="left" wrapText="1"/>
    </xf>
    <xf numFmtId="49" fontId="11" fillId="2" borderId="0" xfId="2" applyNumberFormat="1" applyFont="1" applyFill="1" applyAlignment="1">
      <alignment horizontal="center" wrapText="1"/>
    </xf>
    <xf numFmtId="164" fontId="9" fillId="0" borderId="19" xfId="2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164" fontId="4" fillId="0" borderId="20" xfId="0" applyNumberFormat="1" applyFont="1" applyFill="1" applyBorder="1" applyAlignment="1">
      <alignment horizontal="right"/>
    </xf>
    <xf numFmtId="1" fontId="11" fillId="2" borderId="17" xfId="2" applyNumberFormat="1" applyFont="1" applyFill="1" applyBorder="1" applyAlignment="1">
      <alignment horizontal="justify" vertical="center" wrapText="1"/>
    </xf>
    <xf numFmtId="1" fontId="11" fillId="2" borderId="0" xfId="2" applyNumberFormat="1" applyFont="1" applyFill="1" applyBorder="1" applyAlignment="1">
      <alignment horizontal="center" wrapText="1"/>
    </xf>
    <xf numFmtId="49" fontId="2" fillId="0" borderId="0" xfId="2" applyNumberFormat="1" applyFont="1" applyFill="1" applyAlignment="1">
      <alignment horizontal="center" wrapText="1"/>
    </xf>
    <xf numFmtId="49" fontId="2" fillId="2" borderId="0" xfId="2" applyNumberFormat="1" applyFont="1" applyFill="1" applyAlignment="1">
      <alignment horizontal="center" wrapText="1"/>
    </xf>
    <xf numFmtId="0" fontId="8" fillId="2" borderId="17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wrapText="1"/>
    </xf>
    <xf numFmtId="49" fontId="3" fillId="2" borderId="10" xfId="0" applyNumberFormat="1" applyFont="1" applyFill="1" applyBorder="1" applyAlignment="1">
      <alignment horizontal="center" wrapText="1"/>
    </xf>
    <xf numFmtId="165" fontId="3" fillId="2" borderId="9" xfId="0" applyNumberFormat="1" applyFont="1" applyFill="1" applyBorder="1" applyAlignment="1">
      <alignment horizontal="center" wrapText="1"/>
    </xf>
    <xf numFmtId="0" fontId="3" fillId="2" borderId="14" xfId="0" quotePrefix="1" applyFont="1" applyFill="1" applyBorder="1" applyAlignment="1">
      <alignment horizontal="center" wrapText="1"/>
    </xf>
    <xf numFmtId="166" fontId="3" fillId="2" borderId="15" xfId="0" applyNumberFormat="1" applyFont="1" applyFill="1" applyBorder="1" applyAlignment="1">
      <alignment horizontal="center" wrapText="1"/>
    </xf>
    <xf numFmtId="165" fontId="3" fillId="2" borderId="15" xfId="0" applyNumberFormat="1" applyFont="1" applyFill="1" applyBorder="1" applyAlignment="1">
      <alignment horizontal="center" wrapText="1"/>
    </xf>
    <xf numFmtId="49" fontId="3" fillId="2" borderId="18" xfId="0" quotePrefix="1" applyNumberFormat="1" applyFont="1" applyFill="1" applyBorder="1" applyAlignment="1">
      <alignment horizontal="center" wrapText="1"/>
    </xf>
    <xf numFmtId="49" fontId="3" fillId="2" borderId="0" xfId="0" quotePrefix="1" applyNumberFormat="1" applyFont="1" applyFill="1" applyAlignment="1">
      <alignment horizontal="center" wrapText="1"/>
    </xf>
    <xf numFmtId="164" fontId="6" fillId="2" borderId="19" xfId="1" applyNumberFormat="1" applyFont="1" applyFill="1" applyBorder="1" applyAlignment="1">
      <alignment horizontal="right" wrapText="1"/>
    </xf>
    <xf numFmtId="0" fontId="11" fillId="2" borderId="17" xfId="0" applyFont="1" applyFill="1" applyBorder="1" applyAlignment="1">
      <alignment horizontal="justify" vertical="center" wrapText="1"/>
    </xf>
    <xf numFmtId="49" fontId="11" fillId="2" borderId="18" xfId="0" quotePrefix="1" applyNumberFormat="1" applyFont="1" applyFill="1" applyBorder="1" applyAlignment="1">
      <alignment horizontal="center" wrapText="1"/>
    </xf>
    <xf numFmtId="49" fontId="11" fillId="2" borderId="0" xfId="0" quotePrefix="1" applyNumberFormat="1" applyFont="1" applyFill="1" applyAlignment="1">
      <alignment horizontal="center" wrapText="1"/>
    </xf>
    <xf numFmtId="0" fontId="11" fillId="2" borderId="0" xfId="0" quotePrefix="1" applyFont="1" applyFill="1" applyAlignment="1">
      <alignment horizontal="left"/>
    </xf>
    <xf numFmtId="164" fontId="12" fillId="2" borderId="19" xfId="1" applyNumberFormat="1" applyFont="1" applyFill="1" applyBorder="1" applyAlignment="1">
      <alignment horizontal="right" wrapText="1"/>
    </xf>
    <xf numFmtId="49" fontId="8" fillId="2" borderId="18" xfId="0" quotePrefix="1" applyNumberFormat="1" applyFont="1" applyFill="1" applyBorder="1" applyAlignment="1">
      <alignment horizontal="center" wrapText="1"/>
    </xf>
    <xf numFmtId="49" fontId="8" fillId="2" borderId="0" xfId="0" quotePrefix="1" applyNumberFormat="1" applyFont="1" applyFill="1" applyAlignment="1">
      <alignment horizontal="center" wrapText="1"/>
    </xf>
    <xf numFmtId="0" fontId="8" fillId="2" borderId="0" xfId="0" quotePrefix="1" applyFont="1" applyFill="1" applyAlignment="1">
      <alignment horizontal="left"/>
    </xf>
    <xf numFmtId="164" fontId="9" fillId="0" borderId="19" xfId="1" applyNumberFormat="1" applyFont="1" applyFill="1" applyBorder="1" applyAlignment="1">
      <alignment horizontal="right" wrapText="1"/>
    </xf>
    <xf numFmtId="0" fontId="2" fillId="2" borderId="19" xfId="0" applyFont="1" applyFill="1" applyBorder="1" applyAlignment="1">
      <alignment horizontal="center" wrapText="1"/>
    </xf>
    <xf numFmtId="0" fontId="2" fillId="2" borderId="0" xfId="0" quotePrefix="1" applyFont="1" applyFill="1" applyBorder="1" applyAlignment="1">
      <alignment horizontal="center" wrapText="1"/>
    </xf>
    <xf numFmtId="166" fontId="2" fillId="2" borderId="0" xfId="0" applyNumberFormat="1" applyFont="1" applyFill="1" applyBorder="1" applyAlignment="1">
      <alignment horizontal="center" wrapText="1"/>
    </xf>
    <xf numFmtId="0" fontId="2" fillId="2" borderId="0" xfId="0" quotePrefix="1" applyFont="1" applyFill="1" applyBorder="1" applyAlignment="1">
      <alignment horizontal="left" wrapText="1"/>
    </xf>
    <xf numFmtId="165" fontId="2" fillId="2" borderId="0" xfId="0" quotePrefix="1" applyNumberFormat="1" applyFont="1" applyFill="1" applyBorder="1" applyAlignment="1">
      <alignment horizontal="center" wrapText="1"/>
    </xf>
    <xf numFmtId="0" fontId="8" fillId="2" borderId="17" xfId="0" applyFont="1" applyFill="1" applyBorder="1" applyAlignment="1">
      <alignment horizontal="left" wrapText="1"/>
    </xf>
    <xf numFmtId="164" fontId="9" fillId="2" borderId="19" xfId="1" applyNumberFormat="1" applyFont="1" applyFill="1" applyBorder="1" applyAlignment="1">
      <alignment horizontal="right" wrapText="1"/>
    </xf>
    <xf numFmtId="0" fontId="3" fillId="2" borderId="23" xfId="0" quotePrefix="1" applyFont="1" applyFill="1" applyBorder="1" applyAlignment="1">
      <alignment horizontal="center" wrapText="1"/>
    </xf>
    <xf numFmtId="49" fontId="3" fillId="2" borderId="0" xfId="0" quotePrefix="1" applyNumberFormat="1" applyFont="1" applyFill="1" applyBorder="1" applyAlignment="1">
      <alignment horizontal="center" wrapText="1"/>
    </xf>
    <xf numFmtId="49" fontId="3" fillId="2" borderId="0" xfId="0" quotePrefix="1" applyNumberFormat="1" applyFont="1" applyFill="1" applyBorder="1" applyAlignment="1">
      <alignment horizontal="left" wrapText="1"/>
    </xf>
    <xf numFmtId="49" fontId="3" fillId="2" borderId="0" xfId="0" applyNumberFormat="1" applyFont="1" applyFill="1" applyBorder="1" applyAlignment="1">
      <alignment horizontal="center" wrapText="1"/>
    </xf>
    <xf numFmtId="164" fontId="6" fillId="2" borderId="19" xfId="0" applyNumberFormat="1" applyFont="1" applyFill="1" applyBorder="1" applyAlignment="1">
      <alignment horizontal="right" wrapText="1"/>
    </xf>
    <xf numFmtId="0" fontId="11" fillId="2" borderId="17" xfId="4" applyFont="1" applyFill="1" applyBorder="1" applyAlignment="1">
      <alignment horizontal="justify" vertical="top" wrapText="1"/>
    </xf>
    <xf numFmtId="0" fontId="11" fillId="2" borderId="0" xfId="4" applyFont="1" applyFill="1" applyBorder="1" applyAlignment="1">
      <alignment horizontal="center" wrapText="1"/>
    </xf>
    <xf numFmtId="49" fontId="11" fillId="2" borderId="0" xfId="0" quotePrefix="1" applyNumberFormat="1" applyFont="1" applyFill="1" applyAlignment="1">
      <alignment horizontal="left" wrapText="1"/>
    </xf>
    <xf numFmtId="49" fontId="11" fillId="2" borderId="0" xfId="0" applyNumberFormat="1" applyFont="1" applyFill="1" applyAlignment="1">
      <alignment horizontal="center" wrapText="1"/>
    </xf>
    <xf numFmtId="0" fontId="8" fillId="2" borderId="17" xfId="3" applyFont="1" applyFill="1" applyBorder="1" applyAlignment="1">
      <alignment horizontal="justify" wrapText="1"/>
    </xf>
    <xf numFmtId="0" fontId="8" fillId="2" borderId="0" xfId="3" applyFont="1" applyFill="1" applyBorder="1" applyAlignment="1">
      <alignment horizontal="center" wrapText="1"/>
    </xf>
    <xf numFmtId="49" fontId="8" fillId="2" borderId="0" xfId="0" quotePrefix="1" applyNumberFormat="1" applyFont="1" applyFill="1" applyAlignment="1">
      <alignment horizontal="left" wrapText="1"/>
    </xf>
    <xf numFmtId="0" fontId="2" fillId="2" borderId="17" xfId="4" applyFont="1" applyFill="1" applyBorder="1" applyAlignment="1">
      <alignment horizontal="justify" vertical="top" wrapText="1"/>
    </xf>
    <xf numFmtId="0" fontId="2" fillId="2" borderId="0" xfId="4" applyFont="1" applyFill="1" applyBorder="1" applyAlignment="1">
      <alignment horizontal="center" wrapText="1"/>
    </xf>
    <xf numFmtId="49" fontId="2" fillId="2" borderId="18" xfId="0" quotePrefix="1" applyNumberFormat="1" applyFont="1" applyFill="1" applyBorder="1" applyAlignment="1">
      <alignment horizontal="center" wrapText="1"/>
    </xf>
    <xf numFmtId="49" fontId="2" fillId="2" borderId="0" xfId="0" quotePrefix="1" applyNumberFormat="1" applyFont="1" applyFill="1" applyAlignment="1">
      <alignment horizontal="center" wrapText="1"/>
    </xf>
    <xf numFmtId="49" fontId="2" fillId="2" borderId="0" xfId="0" quotePrefix="1" applyNumberFormat="1" applyFont="1" applyFill="1" applyAlignment="1">
      <alignment horizontal="left" wrapText="1"/>
    </xf>
    <xf numFmtId="0" fontId="2" fillId="2" borderId="17" xfId="0" applyFont="1" applyFill="1" applyBorder="1" applyAlignment="1">
      <alignment horizontal="justify" vertical="top" wrapText="1"/>
    </xf>
    <xf numFmtId="49" fontId="2" fillId="2" borderId="0" xfId="0" applyNumberFormat="1" applyFont="1" applyFill="1" applyAlignment="1">
      <alignment horizontal="center" wrapText="1"/>
    </xf>
    <xf numFmtId="0" fontId="2" fillId="2" borderId="17" xfId="3" applyFont="1" applyFill="1" applyBorder="1" applyAlignment="1">
      <alignment horizontal="justify" wrapText="1"/>
    </xf>
    <xf numFmtId="0" fontId="8" fillId="2" borderId="17" xfId="0" applyFont="1" applyFill="1" applyBorder="1" applyAlignment="1">
      <alignment horizontal="justify" vertical="center"/>
    </xf>
    <xf numFmtId="0" fontId="8" fillId="2" borderId="0" xfId="0" applyFont="1" applyFill="1" applyBorder="1" applyAlignment="1">
      <alignment horizontal="center"/>
    </xf>
    <xf numFmtId="49" fontId="8" fillId="2" borderId="0" xfId="0" applyNumberFormat="1" applyFont="1" applyFill="1" applyAlignment="1">
      <alignment horizontal="center" wrapText="1"/>
    </xf>
    <xf numFmtId="0" fontId="3" fillId="2" borderId="0" xfId="0" quotePrefix="1" applyFont="1" applyFill="1" applyAlignment="1">
      <alignment horizontal="left" wrapText="1"/>
    </xf>
    <xf numFmtId="0" fontId="11" fillId="2" borderId="0" xfId="0" quotePrefix="1" applyFont="1" applyFill="1" applyAlignment="1">
      <alignment horizontal="left" wrapText="1"/>
    </xf>
    <xf numFmtId="0" fontId="11" fillId="2" borderId="0" xfId="0" applyFont="1" applyFill="1" applyAlignment="1">
      <alignment horizontal="center" wrapText="1"/>
    </xf>
    <xf numFmtId="164" fontId="12" fillId="2" borderId="19" xfId="0" applyNumberFormat="1" applyFont="1" applyFill="1" applyBorder="1" applyAlignment="1">
      <alignment horizontal="right" wrapText="1"/>
    </xf>
    <xf numFmtId="164" fontId="9" fillId="2" borderId="19" xfId="0" applyNumberFormat="1" applyFont="1" applyFill="1" applyBorder="1" applyAlignment="1">
      <alignment horizontal="right" wrapText="1"/>
    </xf>
    <xf numFmtId="0" fontId="11" fillId="0" borderId="17" xfId="0" applyFont="1" applyFill="1" applyBorder="1" applyAlignment="1">
      <alignment horizontal="justify" wrapText="1"/>
    </xf>
    <xf numFmtId="0" fontId="8" fillId="0" borderId="17" xfId="0" applyFont="1" applyFill="1" applyBorder="1" applyAlignment="1">
      <alignment horizontal="justify" wrapText="1"/>
    </xf>
    <xf numFmtId="0" fontId="2" fillId="2" borderId="0" xfId="0" applyFont="1" applyFill="1" applyAlignment="1">
      <alignment horizontal="left" wrapText="1"/>
    </xf>
    <xf numFmtId="164" fontId="6" fillId="2" borderId="20" xfId="0" applyNumberFormat="1" applyFont="1" applyFill="1" applyBorder="1" applyAlignment="1">
      <alignment horizontal="right" wrapText="1"/>
    </xf>
    <xf numFmtId="0" fontId="3" fillId="2" borderId="10" xfId="0" quotePrefix="1" applyFont="1" applyFill="1" applyBorder="1" applyAlignment="1">
      <alignment horizontal="center" wrapText="1"/>
    </xf>
    <xf numFmtId="164" fontId="6" fillId="2" borderId="26" xfId="0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left" wrapText="1"/>
    </xf>
    <xf numFmtId="0" fontId="11" fillId="2" borderId="0" xfId="3" applyFont="1" applyFill="1" applyBorder="1" applyAlignment="1">
      <alignment horizontal="center" wrapText="1"/>
    </xf>
    <xf numFmtId="49" fontId="11" fillId="2" borderId="0" xfId="0" applyNumberFormat="1" applyFont="1" applyFill="1" applyAlignment="1">
      <alignment horizontal="left" wrapText="1"/>
    </xf>
    <xf numFmtId="49" fontId="8" fillId="2" borderId="0" xfId="0" applyNumberFormat="1" applyFont="1" applyFill="1" applyAlignment="1">
      <alignment horizontal="left" wrapText="1"/>
    </xf>
    <xf numFmtId="0" fontId="2" fillId="0" borderId="17" xfId="0" applyFont="1" applyFill="1" applyBorder="1" applyAlignment="1">
      <alignment horizontal="justify" wrapText="1"/>
    </xf>
    <xf numFmtId="49" fontId="2" fillId="2" borderId="0" xfId="0" applyNumberFormat="1" applyFont="1" applyFill="1" applyAlignment="1">
      <alignment horizontal="left" wrapText="1"/>
    </xf>
    <xf numFmtId="0" fontId="14" fillId="2" borderId="21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justify" wrapText="1"/>
    </xf>
    <xf numFmtId="0" fontId="16" fillId="2" borderId="17" xfId="0" applyFont="1" applyFill="1" applyBorder="1" applyAlignment="1">
      <alignment horizontal="justify" wrapText="1"/>
    </xf>
    <xf numFmtId="0" fontId="10" fillId="0" borderId="17" xfId="0" applyFont="1" applyFill="1" applyBorder="1" applyAlignment="1">
      <alignment horizontal="justify" wrapText="1"/>
    </xf>
    <xf numFmtId="0" fontId="3" fillId="2" borderId="17" xfId="0" applyFont="1" applyFill="1" applyBorder="1" applyAlignment="1">
      <alignment horizontal="justify" vertical="center" wrapText="1"/>
    </xf>
    <xf numFmtId="49" fontId="3" fillId="2" borderId="0" xfId="0" applyNumberFormat="1" applyFont="1" applyFill="1" applyAlignment="1">
      <alignment horizontal="left"/>
    </xf>
    <xf numFmtId="49" fontId="11" fillId="2" borderId="0" xfId="0" applyNumberFormat="1" applyFont="1" applyFill="1" applyAlignment="1">
      <alignment horizontal="left"/>
    </xf>
    <xf numFmtId="49" fontId="8" fillId="2" borderId="0" xfId="0" applyNumberFormat="1" applyFont="1" applyFill="1" applyAlignment="1">
      <alignment horizontal="left"/>
    </xf>
    <xf numFmtId="0" fontId="2" fillId="2" borderId="0" xfId="0" quotePrefix="1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21" xfId="0" applyFont="1" applyFill="1" applyBorder="1" applyAlignment="1">
      <alignment horizontal="center" vertical="center" wrapText="1"/>
    </xf>
    <xf numFmtId="49" fontId="3" fillId="2" borderId="23" xfId="0" quotePrefix="1" applyNumberFormat="1" applyFont="1" applyFill="1" applyBorder="1" applyAlignment="1">
      <alignment horizontal="center" wrapText="1"/>
    </xf>
    <xf numFmtId="49" fontId="3" fillId="2" borderId="22" xfId="0" quotePrefix="1" applyNumberFormat="1" applyFont="1" applyFill="1" applyBorder="1" applyAlignment="1">
      <alignment horizontal="center" wrapText="1"/>
    </xf>
    <xf numFmtId="164" fontId="6" fillId="2" borderId="24" xfId="0" applyNumberFormat="1" applyFont="1" applyFill="1" applyBorder="1" applyAlignment="1">
      <alignment horizontal="right" wrapText="1"/>
    </xf>
    <xf numFmtId="164" fontId="6" fillId="2" borderId="25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49" fontId="2" fillId="0" borderId="18" xfId="0" quotePrefix="1" applyNumberFormat="1" applyFont="1" applyFill="1" applyBorder="1" applyAlignment="1">
      <alignment horizontal="center"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quotePrefix="1" applyFont="1" applyFill="1" applyAlignment="1">
      <alignment horizontal="left" wrapText="1"/>
    </xf>
    <xf numFmtId="0" fontId="3" fillId="2" borderId="18" xfId="0" quotePrefix="1" applyFont="1" applyFill="1" applyBorder="1" applyAlignment="1">
      <alignment horizontal="center" wrapText="1"/>
    </xf>
    <xf numFmtId="0" fontId="3" fillId="2" borderId="0" xfId="0" quotePrefix="1" applyFont="1" applyFill="1" applyAlignment="1">
      <alignment horizontal="center" wrapText="1"/>
    </xf>
    <xf numFmtId="0" fontId="11" fillId="2" borderId="18" xfId="0" quotePrefix="1" applyFont="1" applyFill="1" applyBorder="1" applyAlignment="1">
      <alignment horizontal="center" wrapText="1"/>
    </xf>
    <xf numFmtId="0" fontId="11" fillId="2" borderId="0" xfId="0" quotePrefix="1" applyFont="1" applyFill="1" applyAlignment="1">
      <alignment horizontal="center" wrapText="1"/>
    </xf>
    <xf numFmtId="0" fontId="11" fillId="2" borderId="0" xfId="0" applyFont="1" applyFill="1" applyAlignment="1">
      <alignment horizontal="left" wrapText="1"/>
    </xf>
    <xf numFmtId="0" fontId="16" fillId="2" borderId="0" xfId="0" applyFont="1" applyFill="1" applyBorder="1" applyAlignment="1">
      <alignment horizontal="center" wrapText="1"/>
    </xf>
    <xf numFmtId="0" fontId="16" fillId="2" borderId="18" xfId="0" quotePrefix="1" applyFont="1" applyFill="1" applyBorder="1" applyAlignment="1">
      <alignment horizontal="center" wrapText="1"/>
    </xf>
    <xf numFmtId="0" fontId="16" fillId="2" borderId="0" xfId="0" applyFont="1" applyFill="1" applyAlignment="1">
      <alignment horizontal="center" wrapText="1"/>
    </xf>
    <xf numFmtId="0" fontId="16" fillId="2" borderId="0" xfId="0" quotePrefix="1" applyFont="1" applyFill="1" applyAlignment="1">
      <alignment horizontal="left" wrapText="1"/>
    </xf>
    <xf numFmtId="164" fontId="16" fillId="2" borderId="19" xfId="0" applyNumberFormat="1" applyFont="1" applyFill="1" applyBorder="1" applyAlignment="1">
      <alignment horizontal="right"/>
    </xf>
    <xf numFmtId="0" fontId="10" fillId="2" borderId="17" xfId="0" applyFont="1" applyFill="1" applyBorder="1" applyAlignment="1">
      <alignment horizontal="justify" wrapText="1"/>
    </xf>
    <xf numFmtId="0" fontId="10" fillId="2" borderId="0" xfId="0" applyFont="1" applyFill="1" applyBorder="1" applyAlignment="1">
      <alignment horizontal="center" wrapText="1"/>
    </xf>
    <xf numFmtId="0" fontId="10" fillId="2" borderId="18" xfId="0" quotePrefix="1" applyFont="1" applyFill="1" applyBorder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0" fontId="10" fillId="2" borderId="0" xfId="0" quotePrefix="1" applyFont="1" applyFill="1" applyAlignment="1">
      <alignment horizontal="left" wrapText="1"/>
    </xf>
    <xf numFmtId="164" fontId="16" fillId="2" borderId="20" xfId="0" applyNumberFormat="1" applyFont="1" applyFill="1" applyBorder="1" applyAlignment="1">
      <alignment horizontal="right"/>
    </xf>
    <xf numFmtId="0" fontId="8" fillId="2" borderId="18" xfId="0" quotePrefix="1" applyFont="1" applyFill="1" applyBorder="1" applyAlignment="1">
      <alignment horizontal="center" wrapText="1"/>
    </xf>
    <xf numFmtId="0" fontId="2" fillId="2" borderId="18" xfId="0" quotePrefix="1" applyFont="1" applyFill="1" applyBorder="1" applyAlignment="1">
      <alignment horizontal="center" wrapText="1"/>
    </xf>
    <xf numFmtId="164" fontId="12" fillId="2" borderId="20" xfId="0" applyNumberFormat="1" applyFont="1" applyFill="1" applyBorder="1" applyAlignment="1">
      <alignment horizontal="right" wrapText="1"/>
    </xf>
    <xf numFmtId="0" fontId="8" fillId="2" borderId="0" xfId="0" quotePrefix="1" applyFont="1" applyFill="1" applyAlignment="1">
      <alignment horizontal="center" wrapText="1"/>
    </xf>
    <xf numFmtId="0" fontId="8" fillId="2" borderId="0" xfId="0" applyFont="1" applyFill="1" applyAlignment="1">
      <alignment horizontal="left" wrapText="1"/>
    </xf>
    <xf numFmtId="0" fontId="2" fillId="2" borderId="0" xfId="0" quotePrefix="1" applyFont="1" applyFill="1" applyAlignment="1">
      <alignment horizontal="center" wrapText="1"/>
    </xf>
    <xf numFmtId="0" fontId="2" fillId="2" borderId="17" xfId="0" applyFont="1" applyFill="1" applyBorder="1" applyAlignment="1">
      <alignment horizontal="justify" vertical="center" wrapText="1"/>
    </xf>
    <xf numFmtId="164" fontId="9" fillId="2" borderId="20" xfId="0" applyNumberFormat="1" applyFont="1" applyFill="1" applyBorder="1" applyAlignment="1">
      <alignment horizontal="right" wrapText="1"/>
    </xf>
    <xf numFmtId="0" fontId="16" fillId="0" borderId="17" xfId="0" applyFont="1" applyFill="1" applyBorder="1" applyAlignment="1">
      <alignment horizontal="justify" wrapText="1"/>
    </xf>
    <xf numFmtId="0" fontId="16" fillId="0" borderId="0" xfId="0" applyFont="1" applyFill="1" applyBorder="1" applyAlignment="1">
      <alignment horizontal="center" wrapText="1"/>
    </xf>
    <xf numFmtId="49" fontId="16" fillId="0" borderId="18" xfId="0" quotePrefix="1" applyNumberFormat="1" applyFont="1" applyFill="1" applyBorder="1" applyAlignment="1">
      <alignment horizontal="center" wrapText="1"/>
    </xf>
    <xf numFmtId="49" fontId="16" fillId="0" borderId="0" xfId="0" quotePrefix="1" applyNumberFormat="1" applyFont="1" applyFill="1" applyAlignment="1">
      <alignment horizontal="center" wrapText="1"/>
    </xf>
    <xf numFmtId="49" fontId="16" fillId="0" borderId="0" xfId="0" quotePrefix="1" applyNumberFormat="1" applyFont="1" applyFill="1" applyAlignment="1">
      <alignment horizontal="left"/>
    </xf>
    <xf numFmtId="0" fontId="16" fillId="0" borderId="0" xfId="0" applyFont="1" applyFill="1" applyAlignment="1">
      <alignment horizontal="center" wrapText="1"/>
    </xf>
    <xf numFmtId="164" fontId="16" fillId="0" borderId="19" xfId="1" applyNumberFormat="1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center" wrapText="1"/>
    </xf>
    <xf numFmtId="49" fontId="10" fillId="0" borderId="18" xfId="0" quotePrefix="1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quotePrefix="1" applyFont="1" applyFill="1" applyAlignment="1">
      <alignment horizontal="left"/>
    </xf>
    <xf numFmtId="164" fontId="10" fillId="0" borderId="19" xfId="0" applyNumberFormat="1" applyFont="1" applyFill="1" applyBorder="1" applyAlignment="1">
      <alignment horizontal="right"/>
    </xf>
    <xf numFmtId="49" fontId="3" fillId="2" borderId="0" xfId="0" quotePrefix="1" applyNumberFormat="1" applyFont="1" applyFill="1" applyBorder="1" applyAlignment="1">
      <alignment horizontal="left"/>
    </xf>
    <xf numFmtId="164" fontId="6" fillId="2" borderId="20" xfId="1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center" wrapText="1"/>
    </xf>
    <xf numFmtId="0" fontId="3" fillId="2" borderId="27" xfId="0" applyFont="1" applyFill="1" applyBorder="1" applyAlignment="1">
      <alignment horizontal="center" wrapText="1"/>
    </xf>
    <xf numFmtId="0" fontId="3" fillId="2" borderId="28" xfId="0" quotePrefix="1" applyFont="1" applyFill="1" applyBorder="1" applyAlignment="1">
      <alignment horizontal="center" wrapText="1"/>
    </xf>
    <xf numFmtId="0" fontId="3" fillId="2" borderId="27" xfId="0" quotePrefix="1" applyFont="1" applyFill="1" applyBorder="1" applyAlignment="1">
      <alignment horizontal="center" wrapText="1"/>
    </xf>
    <xf numFmtId="165" fontId="3" fillId="2" borderId="27" xfId="0" applyNumberFormat="1" applyFont="1" applyFill="1" applyBorder="1" applyAlignment="1">
      <alignment horizontal="center" wrapText="1"/>
    </xf>
    <xf numFmtId="164" fontId="6" fillId="2" borderId="3" xfId="0" applyNumberFormat="1" applyFont="1" applyFill="1" applyBorder="1" applyAlignment="1">
      <alignment horizontal="right"/>
    </xf>
    <xf numFmtId="164" fontId="6" fillId="2" borderId="29" xfId="0" applyNumberFormat="1" applyFont="1" applyFill="1" applyBorder="1" applyAlignment="1">
      <alignment horizontal="right"/>
    </xf>
    <xf numFmtId="0" fontId="3" fillId="2" borderId="30" xfId="0" applyFont="1" applyFill="1" applyBorder="1" applyAlignment="1">
      <alignment horizontal="justify" wrapText="1"/>
    </xf>
    <xf numFmtId="0" fontId="3" fillId="2" borderId="31" xfId="0" applyFont="1" applyFill="1" applyBorder="1" applyAlignment="1">
      <alignment horizontal="center" wrapText="1"/>
    </xf>
    <xf numFmtId="49" fontId="3" fillId="2" borderId="32" xfId="0" quotePrefix="1" applyNumberFormat="1" applyFont="1" applyFill="1" applyBorder="1" applyAlignment="1">
      <alignment horizontal="center" wrapText="1"/>
    </xf>
    <xf numFmtId="49" fontId="3" fillId="2" borderId="31" xfId="0" quotePrefix="1" applyNumberFormat="1" applyFont="1" applyFill="1" applyBorder="1" applyAlignment="1">
      <alignment horizontal="center" wrapText="1"/>
    </xf>
    <xf numFmtId="49" fontId="3" fillId="2" borderId="31" xfId="0" quotePrefix="1" applyNumberFormat="1" applyFont="1" applyFill="1" applyBorder="1" applyAlignment="1">
      <alignment horizontal="left"/>
    </xf>
    <xf numFmtId="164" fontId="6" fillId="2" borderId="33" xfId="1" applyNumberFormat="1" applyFont="1" applyFill="1" applyBorder="1" applyAlignment="1">
      <alignment horizontal="right" wrapText="1"/>
    </xf>
    <xf numFmtId="164" fontId="6" fillId="2" borderId="34" xfId="1" applyNumberFormat="1" applyFont="1" applyFill="1" applyBorder="1" applyAlignment="1">
      <alignment horizontal="right" wrapText="1"/>
    </xf>
    <xf numFmtId="164" fontId="9" fillId="2" borderId="20" xfId="1" applyNumberFormat="1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center" wrapText="1"/>
    </xf>
    <xf numFmtId="49" fontId="3" fillId="2" borderId="0" xfId="0" quotePrefix="1" applyNumberFormat="1" applyFont="1" applyFill="1" applyAlignment="1">
      <alignment horizontal="left" wrapText="1"/>
    </xf>
    <xf numFmtId="49" fontId="3" fillId="2" borderId="0" xfId="0" applyNumberFormat="1" applyFont="1" applyFill="1" applyAlignment="1">
      <alignment horizontal="center"/>
    </xf>
    <xf numFmtId="0" fontId="11" fillId="2" borderId="17" xfId="2" applyFont="1" applyFill="1" applyBorder="1" applyAlignment="1">
      <alignment horizontal="justify" wrapText="1"/>
    </xf>
    <xf numFmtId="49" fontId="11" fillId="2" borderId="0" xfId="0" applyNumberFormat="1" applyFont="1" applyFill="1" applyAlignment="1">
      <alignment horizontal="center"/>
    </xf>
    <xf numFmtId="0" fontId="2" fillId="2" borderId="17" xfId="2" applyFont="1" applyFill="1" applyBorder="1" applyAlignment="1">
      <alignment horizontal="justify" wrapText="1"/>
    </xf>
    <xf numFmtId="0" fontId="2" fillId="2" borderId="0" xfId="2" applyFont="1" applyFill="1" applyBorder="1" applyAlignment="1">
      <alignment horizontal="center" wrapText="1"/>
    </xf>
    <xf numFmtId="0" fontId="3" fillId="2" borderId="19" xfId="0" applyFont="1" applyFill="1" applyBorder="1" applyAlignment="1">
      <alignment horizontal="center" wrapText="1"/>
    </xf>
    <xf numFmtId="0" fontId="11" fillId="2" borderId="19" xfId="0" applyFont="1" applyFill="1" applyBorder="1" applyAlignment="1">
      <alignment horizontal="center" wrapText="1"/>
    </xf>
    <xf numFmtId="49" fontId="11" fillId="2" borderId="0" xfId="0" quotePrefix="1" applyNumberFormat="1" applyFont="1" applyFill="1" applyBorder="1" applyAlignment="1">
      <alignment horizontal="center" wrapText="1"/>
    </xf>
    <xf numFmtId="0" fontId="8" fillId="2" borderId="19" xfId="0" applyFont="1" applyFill="1" applyBorder="1" applyAlignment="1">
      <alignment horizontal="center" wrapText="1"/>
    </xf>
    <xf numFmtId="49" fontId="8" fillId="2" borderId="0" xfId="0" quotePrefix="1" applyNumberFormat="1" applyFont="1" applyFill="1" applyBorder="1" applyAlignment="1">
      <alignment horizontal="center" wrapText="1"/>
    </xf>
    <xf numFmtId="49" fontId="2" fillId="2" borderId="0" xfId="0" quotePrefix="1" applyNumberFormat="1" applyFont="1" applyFill="1" applyBorder="1" applyAlignment="1">
      <alignment horizontal="center" wrapText="1"/>
    </xf>
    <xf numFmtId="0" fontId="10" fillId="2" borderId="19" xfId="0" applyFont="1" applyFill="1" applyBorder="1" applyAlignment="1">
      <alignment horizontal="center" wrapText="1"/>
    </xf>
    <xf numFmtId="49" fontId="10" fillId="2" borderId="0" xfId="0" quotePrefix="1" applyNumberFormat="1" applyFont="1" applyFill="1" applyBorder="1" applyAlignment="1">
      <alignment horizontal="center" wrapText="1"/>
    </xf>
    <xf numFmtId="49" fontId="10" fillId="2" borderId="0" xfId="0" quotePrefix="1" applyNumberFormat="1" applyFont="1" applyFill="1" applyAlignment="1">
      <alignment horizontal="center" wrapText="1"/>
    </xf>
    <xf numFmtId="49" fontId="10" fillId="2" borderId="0" xfId="0" quotePrefix="1" applyNumberFormat="1" applyFont="1" applyFill="1" applyAlignment="1">
      <alignment horizontal="left"/>
    </xf>
    <xf numFmtId="0" fontId="10" fillId="0" borderId="0" xfId="0" applyFont="1" applyFill="1" applyAlignment="1">
      <alignment horizontal="center" wrapText="1"/>
    </xf>
    <xf numFmtId="0" fontId="16" fillId="2" borderId="19" xfId="0" applyFont="1" applyFill="1" applyBorder="1" applyAlignment="1">
      <alignment horizontal="center" wrapText="1"/>
    </xf>
    <xf numFmtId="49" fontId="16" fillId="2" borderId="0" xfId="0" quotePrefix="1" applyNumberFormat="1" applyFont="1" applyFill="1" applyBorder="1" applyAlignment="1">
      <alignment horizontal="center" wrapText="1"/>
    </xf>
    <xf numFmtId="49" fontId="16" fillId="2" borderId="0" xfId="0" quotePrefix="1" applyNumberFormat="1" applyFont="1" applyFill="1" applyAlignment="1">
      <alignment horizontal="center" wrapText="1"/>
    </xf>
    <xf numFmtId="49" fontId="16" fillId="2" borderId="0" xfId="0" quotePrefix="1" applyNumberFormat="1" applyFont="1" applyFill="1" applyAlignment="1">
      <alignment horizontal="left"/>
    </xf>
    <xf numFmtId="164" fontId="16" fillId="2" borderId="19" xfId="1" applyNumberFormat="1" applyFont="1" applyFill="1" applyBorder="1" applyAlignment="1">
      <alignment horizontal="right" wrapText="1"/>
    </xf>
    <xf numFmtId="0" fontId="16" fillId="0" borderId="17" xfId="0" applyFont="1" applyFill="1" applyBorder="1" applyAlignment="1">
      <alignment horizontal="justify" vertical="center" wrapText="1"/>
    </xf>
    <xf numFmtId="0" fontId="16" fillId="0" borderId="19" xfId="0" applyFont="1" applyFill="1" applyBorder="1" applyAlignment="1">
      <alignment horizontal="center" wrapText="1"/>
    </xf>
    <xf numFmtId="49" fontId="16" fillId="0" borderId="0" xfId="0" quotePrefix="1" applyNumberFormat="1" applyFont="1" applyFill="1" applyBorder="1" applyAlignment="1">
      <alignment horizontal="center" wrapText="1"/>
    </xf>
    <xf numFmtId="164" fontId="16" fillId="0" borderId="20" xfId="1" applyNumberFormat="1" applyFont="1" applyFill="1" applyBorder="1" applyAlignment="1">
      <alignment horizontal="right" wrapText="1"/>
    </xf>
    <xf numFmtId="0" fontId="10" fillId="0" borderId="17" xfId="0" applyFont="1" applyFill="1" applyBorder="1" applyAlignment="1">
      <alignment horizontal="justify" vertical="center" wrapText="1"/>
    </xf>
    <xf numFmtId="0" fontId="10" fillId="0" borderId="19" xfId="0" applyFont="1" applyFill="1" applyBorder="1" applyAlignment="1">
      <alignment horizontal="center" wrapText="1"/>
    </xf>
    <xf numFmtId="49" fontId="10" fillId="0" borderId="0" xfId="0" quotePrefix="1" applyNumberFormat="1" applyFont="1" applyFill="1" applyBorder="1" applyAlignment="1">
      <alignment horizontal="center" wrapText="1"/>
    </xf>
    <xf numFmtId="49" fontId="10" fillId="0" borderId="0" xfId="0" quotePrefix="1" applyNumberFormat="1" applyFont="1" applyFill="1" applyAlignment="1">
      <alignment horizontal="center" wrapText="1"/>
    </xf>
    <xf numFmtId="49" fontId="10" fillId="0" borderId="0" xfId="0" quotePrefix="1" applyNumberFormat="1" applyFont="1" applyFill="1" applyAlignment="1">
      <alignment horizontal="left"/>
    </xf>
    <xf numFmtId="164" fontId="10" fillId="0" borderId="20" xfId="0" applyNumberFormat="1" applyFont="1" applyFill="1" applyBorder="1" applyAlignment="1">
      <alignment horizontal="right"/>
    </xf>
    <xf numFmtId="0" fontId="14" fillId="2" borderId="0" xfId="0" applyFont="1" applyFill="1" applyBorder="1" applyAlignment="1">
      <alignment horizontal="center" wrapText="1"/>
    </xf>
    <xf numFmtId="0" fontId="4" fillId="2" borderId="17" xfId="0" applyFont="1" applyFill="1" applyBorder="1" applyAlignment="1">
      <alignment horizontal="justify" vertical="center" wrapText="1"/>
    </xf>
    <xf numFmtId="166" fontId="3" fillId="2" borderId="9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Border="1" applyAlignment="1" applyProtection="1">
      <alignment horizontal="left" wrapText="1"/>
      <protection locked="0"/>
    </xf>
    <xf numFmtId="49" fontId="11" fillId="2" borderId="0" xfId="0" quotePrefix="1" applyNumberFormat="1" applyFont="1" applyFill="1" applyAlignment="1" applyProtection="1">
      <alignment horizontal="left" wrapText="1"/>
      <protection locked="0"/>
    </xf>
    <xf numFmtId="49" fontId="11" fillId="2" borderId="0" xfId="2" quotePrefix="1" applyNumberFormat="1" applyFont="1" applyFill="1" applyBorder="1" applyAlignment="1">
      <alignment horizontal="center" wrapText="1"/>
    </xf>
    <xf numFmtId="164" fontId="12" fillId="2" borderId="19" xfId="2" applyNumberFormat="1" applyFont="1" applyFill="1" applyBorder="1" applyAlignment="1">
      <alignment horizontal="right"/>
    </xf>
    <xf numFmtId="0" fontId="8" fillId="2" borderId="17" xfId="2" applyFont="1" applyFill="1" applyBorder="1" applyAlignment="1">
      <alignment horizontal="justify" wrapText="1"/>
    </xf>
    <xf numFmtId="0" fontId="8" fillId="2" borderId="19" xfId="2" applyFont="1" applyFill="1" applyBorder="1" applyAlignment="1">
      <alignment horizontal="center" wrapText="1"/>
    </xf>
    <xf numFmtId="49" fontId="8" fillId="2" borderId="0" xfId="2" quotePrefix="1" applyNumberFormat="1" applyFont="1" applyFill="1" applyBorder="1" applyAlignment="1">
      <alignment horizontal="center" wrapText="1"/>
    </xf>
    <xf numFmtId="0" fontId="2" fillId="2" borderId="19" xfId="2" applyFont="1" applyFill="1" applyBorder="1" applyAlignment="1">
      <alignment horizontal="center" wrapText="1"/>
    </xf>
    <xf numFmtId="1" fontId="3" fillId="2" borderId="6" xfId="0" applyNumberFormat="1" applyFont="1" applyFill="1" applyBorder="1" applyAlignment="1">
      <alignment horizontal="center" wrapText="1"/>
    </xf>
    <xf numFmtId="1" fontId="3" fillId="2" borderId="9" xfId="0" applyNumberFormat="1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11" fillId="2" borderId="0" xfId="5" quotePrefix="1" applyNumberFormat="1" applyFont="1" applyFill="1" applyAlignment="1">
      <alignment horizontal="left" wrapText="1"/>
    </xf>
    <xf numFmtId="49" fontId="8" fillId="2" borderId="0" xfId="5" quotePrefix="1" applyNumberFormat="1" applyFont="1" applyFill="1" applyAlignment="1">
      <alignment horizontal="left" wrapText="1"/>
    </xf>
    <xf numFmtId="49" fontId="3" fillId="2" borderId="0" xfId="5" quotePrefix="1" applyNumberFormat="1" applyFont="1" applyFill="1" applyBorder="1" applyAlignment="1">
      <alignment horizontal="left" wrapText="1"/>
    </xf>
    <xf numFmtId="49" fontId="2" fillId="2" borderId="0" xfId="5" quotePrefix="1" applyNumberFormat="1" applyFont="1" applyFill="1" applyAlignment="1">
      <alignment horizontal="left" wrapText="1"/>
    </xf>
    <xf numFmtId="164" fontId="9" fillId="0" borderId="19" xfId="0" applyNumberFormat="1" applyFont="1" applyFill="1" applyBorder="1" applyAlignment="1">
      <alignment horizontal="right" wrapText="1"/>
    </xf>
    <xf numFmtId="3" fontId="3" fillId="2" borderId="21" xfId="0" applyNumberFormat="1" applyFont="1" applyFill="1" applyBorder="1" applyAlignment="1">
      <alignment horizontal="center"/>
    </xf>
    <xf numFmtId="3" fontId="3" fillId="2" borderId="22" xfId="0" applyNumberFormat="1" applyFont="1" applyFill="1" applyBorder="1" applyAlignment="1">
      <alignment horizontal="center"/>
    </xf>
    <xf numFmtId="49" fontId="3" fillId="2" borderId="22" xfId="0" quotePrefix="1" applyNumberFormat="1" applyFont="1" applyFill="1" applyBorder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11" fillId="0" borderId="17" xfId="2" applyFont="1" applyFill="1" applyBorder="1" applyAlignment="1">
      <alignment horizontal="justify" wrapText="1"/>
    </xf>
    <xf numFmtId="0" fontId="11" fillId="0" borderId="0" xfId="2" applyNumberFormat="1" applyFont="1" applyFill="1" applyBorder="1" applyAlignment="1">
      <alignment horizontal="center" wrapText="1"/>
    </xf>
    <xf numFmtId="49" fontId="11" fillId="0" borderId="18" xfId="0" quotePrefix="1" applyNumberFormat="1" applyFont="1" applyFill="1" applyBorder="1" applyAlignment="1">
      <alignment horizontal="center"/>
    </xf>
    <xf numFmtId="49" fontId="11" fillId="0" borderId="0" xfId="0" quotePrefix="1" applyNumberFormat="1" applyFont="1" applyFill="1" applyAlignment="1">
      <alignment horizontal="center"/>
    </xf>
    <xf numFmtId="49" fontId="11" fillId="0" borderId="0" xfId="0" quotePrefix="1" applyNumberFormat="1" applyFont="1" applyFill="1" applyAlignment="1">
      <alignment horizontal="left" wrapText="1"/>
    </xf>
    <xf numFmtId="49" fontId="11" fillId="0" borderId="0" xfId="0" applyNumberFormat="1" applyFont="1" applyFill="1" applyAlignment="1">
      <alignment horizontal="center"/>
    </xf>
    <xf numFmtId="164" fontId="12" fillId="0" borderId="19" xfId="0" applyNumberFormat="1" applyFont="1" applyFill="1" applyBorder="1" applyAlignment="1">
      <alignment horizontal="right"/>
    </xf>
    <xf numFmtId="49" fontId="8" fillId="0" borderId="17" xfId="0" applyNumberFormat="1" applyFont="1" applyFill="1" applyBorder="1" applyAlignment="1">
      <alignment horizontal="justify" wrapText="1"/>
    </xf>
    <xf numFmtId="49" fontId="8" fillId="0" borderId="0" xfId="0" applyNumberFormat="1" applyFont="1" applyFill="1" applyBorder="1" applyAlignment="1">
      <alignment horizontal="center" wrapText="1"/>
    </xf>
    <xf numFmtId="49" fontId="8" fillId="0" borderId="18" xfId="0" quotePrefix="1" applyNumberFormat="1" applyFont="1" applyFill="1" applyBorder="1" applyAlignment="1">
      <alignment horizontal="center"/>
    </xf>
    <xf numFmtId="49" fontId="8" fillId="0" borderId="0" xfId="0" quotePrefix="1" applyNumberFormat="1" applyFont="1" applyFill="1" applyAlignment="1">
      <alignment horizontal="center"/>
    </xf>
    <xf numFmtId="49" fontId="8" fillId="0" borderId="0" xfId="0" quotePrefix="1" applyNumberFormat="1" applyFont="1" applyFill="1" applyAlignment="1">
      <alignment horizontal="left" wrapText="1"/>
    </xf>
    <xf numFmtId="49" fontId="8" fillId="0" borderId="0" xfId="0" applyNumberFormat="1" applyFont="1" applyFill="1" applyAlignment="1">
      <alignment horizontal="center"/>
    </xf>
    <xf numFmtId="164" fontId="9" fillId="0" borderId="19" xfId="0" applyNumberFormat="1" applyFont="1" applyFill="1" applyBorder="1" applyAlignment="1">
      <alignment horizontal="right"/>
    </xf>
    <xf numFmtId="0" fontId="2" fillId="0" borderId="17" xfId="0" applyNumberFormat="1" applyFont="1" applyFill="1" applyBorder="1" applyAlignment="1">
      <alignment horizontal="justify" wrapText="1"/>
    </xf>
    <xf numFmtId="0" fontId="2" fillId="0" borderId="0" xfId="0" applyNumberFormat="1" applyFont="1" applyFill="1" applyBorder="1" applyAlignment="1">
      <alignment horizontal="center" wrapText="1"/>
    </xf>
    <xf numFmtId="49" fontId="2" fillId="0" borderId="18" xfId="0" quotePrefix="1" applyNumberFormat="1" applyFont="1" applyFill="1" applyBorder="1" applyAlignment="1">
      <alignment horizontal="center"/>
    </xf>
    <xf numFmtId="49" fontId="2" fillId="0" borderId="0" xfId="0" quotePrefix="1" applyNumberFormat="1" applyFont="1" applyFill="1" applyAlignment="1">
      <alignment horizontal="center"/>
    </xf>
    <xf numFmtId="49" fontId="2" fillId="0" borderId="0" xfId="0" quotePrefix="1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center"/>
    </xf>
    <xf numFmtId="0" fontId="3" fillId="2" borderId="9" xfId="0" applyNumberFormat="1" applyFont="1" applyFill="1" applyBorder="1" applyAlignment="1">
      <alignment horizontal="center" wrapText="1"/>
    </xf>
    <xf numFmtId="0" fontId="3" fillId="2" borderId="9" xfId="0" quotePrefix="1" applyFont="1" applyFill="1" applyBorder="1" applyAlignment="1">
      <alignment horizontal="center" wrapText="1"/>
    </xf>
    <xf numFmtId="3" fontId="3" fillId="2" borderId="9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wrapText="1"/>
    </xf>
    <xf numFmtId="0" fontId="18" fillId="2" borderId="9" xfId="0" applyFont="1" applyFill="1" applyBorder="1" applyAlignment="1">
      <alignment horizontal="center" wrapText="1"/>
    </xf>
    <xf numFmtId="165" fontId="18" fillId="2" borderId="9" xfId="0" applyNumberFormat="1" applyFont="1" applyFill="1" applyBorder="1" applyAlignment="1">
      <alignment horizontal="center" wrapText="1"/>
    </xf>
    <xf numFmtId="164" fontId="4" fillId="2" borderId="19" xfId="1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9" fontId="3" fillId="2" borderId="0" xfId="5" quotePrefix="1" applyNumberFormat="1" applyFont="1" applyFill="1" applyAlignment="1">
      <alignment horizontal="left" wrapText="1"/>
    </xf>
    <xf numFmtId="0" fontId="8" fillId="2" borderId="17" xfId="5" applyFont="1" applyFill="1" applyBorder="1" applyAlignment="1">
      <alignment horizontal="justify" wrapText="1"/>
    </xf>
    <xf numFmtId="0" fontId="8" fillId="2" borderId="19" xfId="5" applyFont="1" applyFill="1" applyBorder="1" applyAlignment="1">
      <alignment horizontal="center" wrapText="1"/>
    </xf>
    <xf numFmtId="0" fontId="2" fillId="2" borderId="17" xfId="5" applyFont="1" applyFill="1" applyBorder="1" applyAlignment="1">
      <alignment horizontal="justify" vertical="center" wrapText="1"/>
    </xf>
    <xf numFmtId="0" fontId="2" fillId="2" borderId="19" xfId="5" applyFont="1" applyFill="1" applyBorder="1" applyAlignment="1">
      <alignment horizontal="center" wrapText="1"/>
    </xf>
    <xf numFmtId="3" fontId="10" fillId="2" borderId="0" xfId="0" quotePrefix="1" applyNumberFormat="1" applyFont="1" applyFill="1" applyAlignment="1">
      <alignment horizontal="left" wrapText="1"/>
    </xf>
    <xf numFmtId="0" fontId="8" fillId="2" borderId="0" xfId="0" quotePrefix="1" applyFont="1" applyFill="1" applyBorder="1" applyAlignment="1">
      <alignment horizontal="left" wrapText="1"/>
    </xf>
    <xf numFmtId="166" fontId="3" fillId="2" borderId="0" xfId="0" applyNumberFormat="1" applyFont="1" applyFill="1" applyAlignment="1">
      <alignment horizontal="left" wrapText="1"/>
    </xf>
    <xf numFmtId="165" fontId="11" fillId="2" borderId="0" xfId="0" applyNumberFormat="1" applyFont="1" applyFill="1" applyAlignment="1">
      <alignment horizontal="center" wrapText="1"/>
    </xf>
    <xf numFmtId="0" fontId="2" fillId="2" borderId="17" xfId="5" applyFont="1" applyFill="1" applyBorder="1" applyAlignment="1">
      <alignment horizontal="justify" wrapText="1"/>
    </xf>
    <xf numFmtId="0" fontId="10" fillId="0" borderId="17" xfId="5" applyFont="1" applyFill="1" applyBorder="1" applyAlignment="1">
      <alignment horizontal="justify" wrapText="1"/>
    </xf>
    <xf numFmtId="0" fontId="10" fillId="2" borderId="19" xfId="5" applyFont="1" applyFill="1" applyBorder="1" applyAlignment="1">
      <alignment horizontal="center" wrapText="1"/>
    </xf>
    <xf numFmtId="0" fontId="2" fillId="0" borderId="17" xfId="5" applyFont="1" applyFill="1" applyBorder="1" applyAlignment="1">
      <alignment horizontal="justify" wrapText="1"/>
    </xf>
    <xf numFmtId="1" fontId="2" fillId="2" borderId="19" xfId="2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11" fillId="2" borderId="17" xfId="6" applyFont="1" applyFill="1" applyBorder="1" applyAlignment="1">
      <alignment horizontal="justify" wrapText="1"/>
    </xf>
    <xf numFmtId="0" fontId="11" fillId="2" borderId="0" xfId="6" applyFont="1" applyFill="1" applyBorder="1" applyAlignment="1">
      <alignment horizontal="center" wrapText="1"/>
    </xf>
    <xf numFmtId="0" fontId="8" fillId="2" borderId="17" xfId="6" applyFont="1" applyFill="1" applyBorder="1" applyAlignment="1">
      <alignment horizontal="justify" wrapText="1"/>
    </xf>
    <xf numFmtId="0" fontId="8" fillId="2" borderId="0" xfId="6" applyFont="1" applyFill="1" applyBorder="1" applyAlignment="1">
      <alignment horizontal="center" wrapText="1"/>
    </xf>
    <xf numFmtId="165" fontId="2" fillId="2" borderId="0" xfId="0" quotePrefix="1" applyNumberFormat="1" applyFont="1" applyFill="1" applyAlignment="1">
      <alignment horizontal="center" wrapText="1"/>
    </xf>
    <xf numFmtId="49" fontId="3" fillId="2" borderId="14" xfId="0" quotePrefix="1" applyNumberFormat="1" applyFont="1" applyFill="1" applyBorder="1" applyAlignment="1">
      <alignment horizontal="center"/>
    </xf>
    <xf numFmtId="49" fontId="3" fillId="2" borderId="15" xfId="0" quotePrefix="1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7" xfId="2" applyFont="1" applyFill="1" applyBorder="1" applyAlignment="1">
      <alignment horizontal="justify" wrapText="1"/>
    </xf>
    <xf numFmtId="0" fontId="16" fillId="2" borderId="17" xfId="2" applyFont="1" applyFill="1" applyBorder="1" applyAlignment="1">
      <alignment horizontal="justify" wrapText="1"/>
    </xf>
    <xf numFmtId="0" fontId="16" fillId="2" borderId="0" xfId="2" applyFont="1" applyFill="1" applyBorder="1" applyAlignment="1">
      <alignment horizontal="center" wrapText="1"/>
    </xf>
    <xf numFmtId="49" fontId="16" fillId="2" borderId="18" xfId="0" quotePrefix="1" applyNumberFormat="1" applyFont="1" applyFill="1" applyBorder="1" applyAlignment="1">
      <alignment horizontal="center"/>
    </xf>
    <xf numFmtId="49" fontId="16" fillId="2" borderId="0" xfId="0" quotePrefix="1" applyNumberFormat="1" applyFont="1" applyFill="1" applyAlignment="1">
      <alignment horizontal="center"/>
    </xf>
    <xf numFmtId="49" fontId="16" fillId="2" borderId="0" xfId="0" applyNumberFormat="1" applyFont="1" applyFill="1" applyAlignment="1">
      <alignment horizontal="center"/>
    </xf>
    <xf numFmtId="0" fontId="10" fillId="2" borderId="17" xfId="2" applyFont="1" applyFill="1" applyBorder="1" applyAlignment="1">
      <alignment horizontal="justify" wrapText="1"/>
    </xf>
    <xf numFmtId="0" fontId="10" fillId="2" borderId="0" xfId="2" applyFont="1" applyFill="1" applyBorder="1" applyAlignment="1">
      <alignment horizontal="center" wrapText="1"/>
    </xf>
    <xf numFmtId="49" fontId="10" fillId="2" borderId="18" xfId="0" quotePrefix="1" applyNumberFormat="1" applyFont="1" applyFill="1" applyBorder="1" applyAlignment="1">
      <alignment horizontal="center"/>
    </xf>
    <xf numFmtId="49" fontId="10" fillId="2" borderId="0" xfId="0" quotePrefix="1" applyNumberFormat="1" applyFont="1" applyFill="1" applyAlignment="1">
      <alignment horizontal="center"/>
    </xf>
    <xf numFmtId="49" fontId="10" fillId="2" borderId="0" xfId="0" quotePrefix="1" applyNumberFormat="1" applyFont="1" applyFill="1" applyAlignment="1">
      <alignment wrapText="1"/>
    </xf>
    <xf numFmtId="0" fontId="14" fillId="2" borderId="8" xfId="0" applyFont="1" applyFill="1" applyBorder="1" applyAlignment="1">
      <alignment horizontal="center" wrapText="1"/>
    </xf>
    <xf numFmtId="49" fontId="10" fillId="2" borderId="9" xfId="3" quotePrefix="1" applyNumberFormat="1" applyFont="1" applyFill="1" applyBorder="1" applyAlignment="1">
      <alignment horizontal="center" wrapText="1"/>
    </xf>
    <xf numFmtId="0" fontId="10" fillId="2" borderId="9" xfId="3" quotePrefix="1" applyFont="1" applyFill="1" applyBorder="1" applyAlignment="1">
      <alignment horizontal="left" wrapText="1"/>
    </xf>
    <xf numFmtId="0" fontId="10" fillId="2" borderId="9" xfId="3" applyFont="1" applyFill="1" applyBorder="1" applyAlignment="1">
      <alignment horizontal="center" wrapText="1"/>
    </xf>
    <xf numFmtId="164" fontId="14" fillId="2" borderId="8" xfId="0" applyNumberFormat="1" applyFont="1" applyFill="1" applyBorder="1" applyAlignment="1">
      <alignment horizontal="center"/>
    </xf>
    <xf numFmtId="0" fontId="14" fillId="2" borderId="17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164" fontId="14" fillId="2" borderId="3" xfId="0" applyNumberFormat="1" applyFont="1" applyFill="1" applyBorder="1" applyAlignment="1">
      <alignment horizontal="right"/>
    </xf>
    <xf numFmtId="0" fontId="3" fillId="2" borderId="12" xfId="2" applyFont="1" applyFill="1" applyBorder="1" applyAlignment="1">
      <alignment horizontal="center" wrapText="1"/>
    </xf>
    <xf numFmtId="0" fontId="3" fillId="2" borderId="13" xfId="2" applyFont="1" applyFill="1" applyBorder="1" applyAlignment="1">
      <alignment horizontal="center" wrapText="1"/>
    </xf>
    <xf numFmtId="49" fontId="3" fillId="2" borderId="15" xfId="2" quotePrefix="1" applyNumberFormat="1" applyFont="1" applyFill="1" applyBorder="1" applyAlignment="1">
      <alignment horizontal="center" wrapText="1"/>
    </xf>
    <xf numFmtId="49" fontId="3" fillId="2" borderId="15" xfId="2" applyNumberFormat="1" applyFont="1" applyFill="1" applyBorder="1" applyAlignment="1">
      <alignment horizontal="center" wrapText="1"/>
    </xf>
    <xf numFmtId="164" fontId="6" fillId="2" borderId="13" xfId="2" applyNumberFormat="1" applyFont="1" applyFill="1" applyBorder="1" applyAlignment="1">
      <alignment horizontal="right"/>
    </xf>
    <xf numFmtId="164" fontId="6" fillId="2" borderId="16" xfId="2" applyNumberFormat="1" applyFont="1" applyFill="1" applyBorder="1" applyAlignment="1">
      <alignment horizontal="right"/>
    </xf>
    <xf numFmtId="1" fontId="3" fillId="2" borderId="19" xfId="2" applyNumberFormat="1" applyFont="1" applyFill="1" applyBorder="1" applyAlignment="1">
      <alignment horizontal="center" wrapText="1"/>
    </xf>
    <xf numFmtId="0" fontId="2" fillId="2" borderId="17" xfId="2" applyFont="1" applyFill="1" applyBorder="1" applyAlignment="1">
      <alignment horizontal="justify" vertical="center" wrapText="1"/>
    </xf>
    <xf numFmtId="0" fontId="16" fillId="2" borderId="0" xfId="0" quotePrefix="1" applyFont="1" applyFill="1" applyAlignment="1">
      <alignment horizontal="center" wrapText="1"/>
    </xf>
    <xf numFmtId="0" fontId="16" fillId="2" borderId="0" xfId="0" applyFont="1" applyFill="1" applyAlignment="1">
      <alignment horizontal="left" wrapText="1"/>
    </xf>
    <xf numFmtId="164" fontId="16" fillId="2" borderId="19" xfId="0" applyNumberFormat="1" applyFont="1" applyFill="1" applyBorder="1" applyAlignment="1">
      <alignment horizontal="right" wrapText="1"/>
    </xf>
    <xf numFmtId="1" fontId="3" fillId="2" borderId="21" xfId="2" applyNumberFormat="1" applyFont="1" applyFill="1" applyBorder="1" applyAlignment="1">
      <alignment horizontal="center" vertical="center" wrapText="1"/>
    </xf>
    <xf numFmtId="1" fontId="3" fillId="2" borderId="24" xfId="2" applyNumberFormat="1" applyFont="1" applyFill="1" applyBorder="1" applyAlignment="1">
      <alignment horizontal="center" wrapText="1"/>
    </xf>
    <xf numFmtId="49" fontId="3" fillId="2" borderId="22" xfId="2" quotePrefix="1" applyNumberFormat="1" applyFont="1" applyFill="1" applyBorder="1" applyAlignment="1">
      <alignment horizontal="left" wrapText="1"/>
    </xf>
    <xf numFmtId="0" fontId="3" fillId="2" borderId="0" xfId="0" quotePrefix="1" applyFont="1" applyFill="1" applyBorder="1" applyAlignment="1">
      <alignment horizontal="center" wrapText="1"/>
    </xf>
    <xf numFmtId="0" fontId="3" fillId="2" borderId="0" xfId="0" quotePrefix="1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1" fontId="2" fillId="2" borderId="5" xfId="2" applyNumberFormat="1" applyFont="1" applyFill="1" applyBorder="1" applyAlignment="1">
      <alignment horizontal="center" wrapText="1"/>
    </xf>
    <xf numFmtId="49" fontId="3" fillId="2" borderId="0" xfId="0" quotePrefix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wrapText="1"/>
    </xf>
    <xf numFmtId="0" fontId="14" fillId="2" borderId="27" xfId="0" applyFont="1" applyFill="1" applyBorder="1" applyAlignment="1">
      <alignment horizontal="center" wrapText="1"/>
    </xf>
    <xf numFmtId="0" fontId="14" fillId="2" borderId="28" xfId="0" applyFont="1" applyFill="1" applyBorder="1" applyAlignment="1">
      <alignment horizontal="center" wrapText="1"/>
    </xf>
    <xf numFmtId="166" fontId="14" fillId="2" borderId="27" xfId="0" applyNumberFormat="1" applyFont="1" applyFill="1" applyBorder="1" applyAlignment="1">
      <alignment horizontal="center" wrapText="1"/>
    </xf>
    <xf numFmtId="165" fontId="14" fillId="2" borderId="27" xfId="0" applyNumberFormat="1" applyFont="1" applyFill="1" applyBorder="1" applyAlignment="1">
      <alignment horizontal="center" wrapText="1"/>
    </xf>
    <xf numFmtId="0" fontId="14" fillId="2" borderId="12" xfId="0" applyFont="1" applyFill="1" applyBorder="1" applyAlignment="1">
      <alignment horizontal="center" wrapText="1"/>
    </xf>
    <xf numFmtId="0" fontId="14" fillId="2" borderId="15" xfId="0" applyFont="1" applyFill="1" applyBorder="1" applyAlignment="1">
      <alignment horizontal="center" wrapText="1"/>
    </xf>
    <xf numFmtId="0" fontId="14" fillId="2" borderId="14" xfId="0" applyFont="1" applyFill="1" applyBorder="1" applyAlignment="1">
      <alignment horizontal="center" wrapText="1"/>
    </xf>
    <xf numFmtId="166" fontId="14" fillId="2" borderId="15" xfId="0" quotePrefix="1" applyNumberFormat="1" applyFont="1" applyFill="1" applyBorder="1" applyAlignment="1">
      <alignment horizontal="center" wrapText="1"/>
    </xf>
    <xf numFmtId="165" fontId="14" fillId="2" borderId="15" xfId="0" applyNumberFormat="1" applyFont="1" applyFill="1" applyBorder="1" applyAlignment="1">
      <alignment horizontal="center" wrapText="1"/>
    </xf>
    <xf numFmtId="164" fontId="14" fillId="2" borderId="13" xfId="0" applyNumberFormat="1" applyFont="1" applyFill="1" applyBorder="1" applyAlignment="1">
      <alignment horizontal="right"/>
    </xf>
    <xf numFmtId="0" fontId="14" fillId="2" borderId="18" xfId="0" applyFont="1" applyFill="1" applyBorder="1" applyAlignment="1">
      <alignment horizontal="center" wrapText="1"/>
    </xf>
    <xf numFmtId="0" fontId="14" fillId="2" borderId="0" xfId="0" quotePrefix="1" applyFont="1" applyFill="1" applyAlignment="1">
      <alignment horizontal="center" wrapText="1"/>
    </xf>
    <xf numFmtId="0" fontId="14" fillId="2" borderId="0" xfId="0" applyFont="1" applyFill="1" applyAlignment="1">
      <alignment horizontal="left" wrapText="1"/>
    </xf>
    <xf numFmtId="165" fontId="14" fillId="2" borderId="0" xfId="0" applyNumberFormat="1" applyFont="1" applyFill="1" applyAlignment="1">
      <alignment horizontal="center" wrapText="1"/>
    </xf>
    <xf numFmtId="164" fontId="14" fillId="2" borderId="19" xfId="0" applyNumberFormat="1" applyFont="1" applyFill="1" applyBorder="1" applyAlignment="1">
      <alignment horizontal="right"/>
    </xf>
    <xf numFmtId="0" fontId="16" fillId="2" borderId="18" xfId="0" applyFont="1" applyFill="1" applyBorder="1" applyAlignment="1">
      <alignment horizontal="center" wrapText="1"/>
    </xf>
    <xf numFmtId="165" fontId="16" fillId="2" borderId="0" xfId="0" applyNumberFormat="1" applyFont="1" applyFill="1" applyAlignment="1">
      <alignment horizontal="center" wrapText="1"/>
    </xf>
    <xf numFmtId="0" fontId="10" fillId="2" borderId="18" xfId="0" applyFont="1" applyFill="1" applyBorder="1" applyAlignment="1">
      <alignment horizontal="center" wrapText="1"/>
    </xf>
    <xf numFmtId="0" fontId="10" fillId="2" borderId="0" xfId="0" quotePrefix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wrapText="1"/>
    </xf>
    <xf numFmtId="164" fontId="6" fillId="2" borderId="8" xfId="0" applyNumberFormat="1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49" fontId="11" fillId="0" borderId="0" xfId="0" quotePrefix="1" applyNumberFormat="1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49" fontId="8" fillId="0" borderId="0" xfId="0" quotePrefix="1" applyNumberFormat="1" applyFont="1" applyFill="1" applyAlignment="1">
      <alignment horizontal="left"/>
    </xf>
    <xf numFmtId="0" fontId="8" fillId="0" borderId="0" xfId="0" applyFont="1" applyFill="1" applyAlignment="1">
      <alignment horizontal="center"/>
    </xf>
    <xf numFmtId="49" fontId="2" fillId="0" borderId="0" xfId="0" quotePrefix="1" applyNumberFormat="1" applyFont="1" applyFill="1" applyAlignment="1">
      <alignment horizontal="left"/>
    </xf>
    <xf numFmtId="0" fontId="2" fillId="0" borderId="0" xfId="0" quotePrefix="1" applyFont="1" applyFill="1" applyAlignment="1">
      <alignment horizontal="center"/>
    </xf>
    <xf numFmtId="0" fontId="4" fillId="2" borderId="17" xfId="0" applyFont="1" applyFill="1" applyBorder="1" applyAlignment="1">
      <alignment horizontal="justify" wrapText="1"/>
    </xf>
    <xf numFmtId="49" fontId="4" fillId="2" borderId="0" xfId="5" quotePrefix="1" applyNumberFormat="1" applyFont="1" applyFill="1" applyAlignment="1">
      <alignment horizontal="left" wrapText="1"/>
    </xf>
    <xf numFmtId="0" fontId="9" fillId="2" borderId="17" xfId="0" applyFont="1" applyFill="1" applyBorder="1" applyAlignment="1">
      <alignment horizontal="justify" wrapText="1"/>
    </xf>
    <xf numFmtId="1" fontId="11" fillId="2" borderId="0" xfId="0" quotePrefix="1" applyNumberFormat="1" applyFont="1" applyFill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8" fillId="2" borderId="17" xfId="2" applyFont="1" applyFill="1" applyBorder="1" applyAlignment="1">
      <alignment horizontal="justify" vertical="center" wrapText="1"/>
    </xf>
    <xf numFmtId="0" fontId="8" fillId="2" borderId="0" xfId="2" applyFont="1" applyFill="1" applyBorder="1" applyAlignment="1">
      <alignment horizontal="center" wrapText="1"/>
    </xf>
    <xf numFmtId="49" fontId="14" fillId="2" borderId="18" xfId="0" quotePrefix="1" applyNumberFormat="1" applyFont="1" applyFill="1" applyBorder="1" applyAlignment="1">
      <alignment horizontal="center"/>
    </xf>
    <xf numFmtId="49" fontId="14" fillId="2" borderId="0" xfId="0" quotePrefix="1" applyNumberFormat="1" applyFont="1" applyFill="1" applyAlignment="1">
      <alignment horizontal="center"/>
    </xf>
    <xf numFmtId="49" fontId="14" fillId="2" borderId="0" xfId="0" quotePrefix="1" applyNumberFormat="1" applyFont="1" applyFill="1" applyAlignment="1">
      <alignment horizontal="left" wrapText="1"/>
    </xf>
    <xf numFmtId="49" fontId="14" fillId="2" borderId="0" xfId="0" applyNumberFormat="1" applyFont="1" applyFill="1" applyAlignment="1">
      <alignment horizontal="center"/>
    </xf>
    <xf numFmtId="0" fontId="15" fillId="0" borderId="17" xfId="2" applyFont="1" applyFill="1" applyBorder="1" applyAlignment="1">
      <alignment horizontal="justify" wrapText="1"/>
    </xf>
    <xf numFmtId="0" fontId="15" fillId="0" borderId="0" xfId="2" applyFont="1" applyFill="1" applyBorder="1" applyAlignment="1">
      <alignment horizontal="center" wrapText="1"/>
    </xf>
    <xf numFmtId="49" fontId="15" fillId="0" borderId="18" xfId="0" quotePrefix="1" applyNumberFormat="1" applyFont="1" applyFill="1" applyBorder="1" applyAlignment="1">
      <alignment horizontal="center"/>
    </xf>
    <xf numFmtId="49" fontId="15" fillId="0" borderId="0" xfId="0" quotePrefix="1" applyNumberFormat="1" applyFont="1" applyFill="1" applyAlignment="1">
      <alignment horizontal="center"/>
    </xf>
    <xf numFmtId="49" fontId="15" fillId="0" borderId="0" xfId="0" quotePrefix="1" applyNumberFormat="1" applyFont="1" applyFill="1" applyAlignment="1">
      <alignment horizontal="left" wrapText="1"/>
    </xf>
    <xf numFmtId="49" fontId="15" fillId="0" borderId="0" xfId="0" applyNumberFormat="1" applyFont="1" applyFill="1" applyAlignment="1">
      <alignment horizontal="center"/>
    </xf>
    <xf numFmtId="164" fontId="15" fillId="0" borderId="19" xfId="0" applyNumberFormat="1" applyFont="1" applyFill="1" applyBorder="1" applyAlignment="1">
      <alignment horizontal="right"/>
    </xf>
    <xf numFmtId="49" fontId="16" fillId="0" borderId="17" xfId="0" applyNumberFormat="1" applyFont="1" applyFill="1" applyBorder="1" applyAlignment="1">
      <alignment horizontal="justify" wrapText="1"/>
    </xf>
    <xf numFmtId="49" fontId="16" fillId="0" borderId="0" xfId="0" applyNumberFormat="1" applyFont="1" applyFill="1" applyBorder="1" applyAlignment="1">
      <alignment horizontal="center" wrapText="1"/>
    </xf>
    <xf numFmtId="49" fontId="16" fillId="0" borderId="18" xfId="0" quotePrefix="1" applyNumberFormat="1" applyFont="1" applyFill="1" applyBorder="1" applyAlignment="1">
      <alignment horizontal="center"/>
    </xf>
    <xf numFmtId="49" fontId="16" fillId="0" borderId="0" xfId="0" quotePrefix="1" applyNumberFormat="1" applyFont="1" applyFill="1" applyAlignment="1">
      <alignment horizontal="center"/>
    </xf>
    <xf numFmtId="49" fontId="16" fillId="0" borderId="0" xfId="0" quotePrefix="1" applyNumberFormat="1" applyFont="1" applyFill="1" applyAlignment="1">
      <alignment horizontal="left" wrapText="1"/>
    </xf>
    <xf numFmtId="49" fontId="16" fillId="0" borderId="0" xfId="0" applyNumberFormat="1" applyFont="1" applyFill="1" applyAlignment="1">
      <alignment horizontal="center"/>
    </xf>
    <xf numFmtId="164" fontId="16" fillId="0" borderId="19" xfId="0" applyNumberFormat="1" applyFont="1" applyFill="1" applyBorder="1" applyAlignment="1">
      <alignment horizontal="right"/>
    </xf>
    <xf numFmtId="0" fontId="10" fillId="0" borderId="17" xfId="0" applyNumberFormat="1" applyFont="1" applyFill="1" applyBorder="1" applyAlignment="1">
      <alignment horizontal="justify" wrapText="1"/>
    </xf>
    <xf numFmtId="0" fontId="10" fillId="0" borderId="0" xfId="0" applyNumberFormat="1" applyFont="1" applyFill="1" applyBorder="1" applyAlignment="1">
      <alignment horizontal="center" wrapText="1"/>
    </xf>
    <xf numFmtId="49" fontId="10" fillId="0" borderId="0" xfId="0" quotePrefix="1" applyNumberFormat="1" applyFont="1" applyFill="1" applyAlignment="1">
      <alignment horizontal="center"/>
    </xf>
    <xf numFmtId="49" fontId="10" fillId="0" borderId="0" xfId="0" quotePrefix="1" applyNumberFormat="1" applyFont="1" applyFill="1" applyAlignment="1">
      <alignment horizontal="left" wrapText="1"/>
    </xf>
    <xf numFmtId="49" fontId="3" fillId="2" borderId="13" xfId="0" applyNumberFormat="1" applyFont="1" applyFill="1" applyBorder="1" applyAlignment="1">
      <alignment horizontal="center" wrapText="1"/>
    </xf>
    <xf numFmtId="49" fontId="3" fillId="2" borderId="19" xfId="0" applyNumberFormat="1" applyFont="1" applyFill="1" applyBorder="1" applyAlignment="1">
      <alignment horizontal="center" wrapText="1"/>
    </xf>
    <xf numFmtId="0" fontId="11" fillId="2" borderId="17" xfId="4" applyFont="1" applyFill="1" applyBorder="1" applyAlignment="1">
      <alignment horizontal="justify" wrapText="1"/>
    </xf>
    <xf numFmtId="49" fontId="11" fillId="2" borderId="19" xfId="4" applyNumberFormat="1" applyFont="1" applyFill="1" applyBorder="1" applyAlignment="1">
      <alignment horizontal="center" wrapText="1"/>
    </xf>
    <xf numFmtId="2" fontId="8" fillId="2" borderId="17" xfId="0" applyNumberFormat="1" applyFont="1" applyFill="1" applyBorder="1" applyAlignment="1">
      <alignment horizontal="justify" wrapText="1"/>
    </xf>
    <xf numFmtId="49" fontId="8" fillId="2" borderId="19" xfId="0" applyNumberFormat="1" applyFont="1" applyFill="1" applyBorder="1" applyAlignment="1">
      <alignment horizontal="center" wrapText="1"/>
    </xf>
    <xf numFmtId="49" fontId="2" fillId="2" borderId="19" xfId="0" applyNumberFormat="1" applyFont="1" applyFill="1" applyBorder="1" applyAlignment="1">
      <alignment horizontal="center" wrapText="1"/>
    </xf>
    <xf numFmtId="0" fontId="10" fillId="2" borderId="0" xfId="0" applyNumberFormat="1" applyFont="1" applyFill="1" applyBorder="1" applyAlignment="1">
      <alignment horizontal="center" wrapText="1"/>
    </xf>
    <xf numFmtId="49" fontId="10" fillId="2" borderId="18" xfId="0" quotePrefix="1" applyNumberFormat="1" applyFont="1" applyFill="1" applyBorder="1" applyAlignment="1">
      <alignment horizontal="center" wrapText="1"/>
    </xf>
    <xf numFmtId="164" fontId="10" fillId="2" borderId="19" xfId="1" applyNumberFormat="1" applyFont="1" applyFill="1" applyBorder="1" applyAlignment="1">
      <alignment horizontal="right" wrapText="1"/>
    </xf>
    <xf numFmtId="164" fontId="10" fillId="2" borderId="20" xfId="1" applyNumberFormat="1" applyFont="1" applyFill="1" applyBorder="1" applyAlignment="1">
      <alignment horizontal="right" wrapText="1"/>
    </xf>
    <xf numFmtId="49" fontId="11" fillId="2" borderId="19" xfId="0" applyNumberFormat="1" applyFont="1" applyFill="1" applyBorder="1" applyAlignment="1">
      <alignment horizontal="center" wrapText="1"/>
    </xf>
    <xf numFmtId="49" fontId="3" fillId="2" borderId="22" xfId="0" applyNumberFormat="1" applyFont="1" applyFill="1" applyBorder="1" applyAlignment="1">
      <alignment horizontal="center" wrapText="1"/>
    </xf>
    <xf numFmtId="49" fontId="11" fillId="2" borderId="0" xfId="0" applyNumberFormat="1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3" fillId="2" borderId="21" xfId="2" applyFont="1" applyFill="1" applyBorder="1" applyAlignment="1">
      <alignment horizontal="center" vertical="center" wrapText="1"/>
    </xf>
    <xf numFmtId="1" fontId="11" fillId="2" borderId="17" xfId="2" applyNumberFormat="1" applyFont="1" applyFill="1" applyBorder="1" applyAlignment="1">
      <alignment horizontal="justify" wrapText="1"/>
    </xf>
    <xf numFmtId="165" fontId="3" fillId="2" borderId="9" xfId="0" quotePrefix="1" applyNumberFormat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>
      <alignment horizontal="center" wrapText="1"/>
    </xf>
    <xf numFmtId="0" fontId="11" fillId="2" borderId="0" xfId="6" applyNumberFormat="1" applyFont="1" applyFill="1" applyBorder="1" applyAlignment="1">
      <alignment horizontal="center" wrapText="1"/>
    </xf>
    <xf numFmtId="0" fontId="8" fillId="2" borderId="0" xfId="6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2" fillId="2" borderId="17" xfId="6" applyFont="1" applyFill="1" applyBorder="1" applyAlignment="1">
      <alignment horizontal="justify" wrapText="1"/>
    </xf>
    <xf numFmtId="0" fontId="2" fillId="2" borderId="0" xfId="6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justify" wrapText="1"/>
    </xf>
    <xf numFmtId="0" fontId="19" fillId="0" borderId="19" xfId="0" applyFont="1" applyBorder="1" applyAlignment="1">
      <alignment horizontal="justify" vertical="center" wrapText="1"/>
    </xf>
    <xf numFmtId="0" fontId="11" fillId="2" borderId="0" xfId="2" applyNumberFormat="1" applyFont="1" applyFill="1" applyBorder="1" applyAlignment="1">
      <alignment horizontal="center" wrapText="1"/>
    </xf>
    <xf numFmtId="167" fontId="8" fillId="2" borderId="17" xfId="0" applyNumberFormat="1" applyFont="1" applyFill="1" applyBorder="1" applyAlignment="1">
      <alignment horizontal="justify" wrapText="1"/>
    </xf>
    <xf numFmtId="0" fontId="8" fillId="2" borderId="0" xfId="0" applyNumberFormat="1" applyFont="1" applyFill="1" applyBorder="1" applyAlignment="1">
      <alignment horizontal="center" wrapText="1"/>
    </xf>
    <xf numFmtId="0" fontId="2" fillId="2" borderId="0" xfId="2" applyNumberFormat="1" applyFont="1" applyFill="1" applyBorder="1" applyAlignment="1">
      <alignment horizontal="center" wrapText="1"/>
    </xf>
    <xf numFmtId="0" fontId="8" fillId="2" borderId="0" xfId="2" applyNumberFormat="1" applyFont="1" applyFill="1" applyBorder="1" applyAlignment="1">
      <alignment horizontal="center" wrapText="1"/>
    </xf>
    <xf numFmtId="0" fontId="10" fillId="2" borderId="17" xfId="2" applyFont="1" applyFill="1" applyBorder="1" applyAlignment="1">
      <alignment horizontal="justify" vertical="center" wrapText="1"/>
    </xf>
    <xf numFmtId="0" fontId="10" fillId="2" borderId="0" xfId="2" applyNumberFormat="1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wrapText="1"/>
    </xf>
    <xf numFmtId="0" fontId="14" fillId="2" borderId="9" xfId="0" applyNumberFormat="1" applyFont="1" applyFill="1" applyBorder="1" applyAlignment="1">
      <alignment horizontal="center" wrapText="1"/>
    </xf>
    <xf numFmtId="0" fontId="14" fillId="2" borderId="10" xfId="0" applyFont="1" applyFill="1" applyBorder="1" applyAlignment="1">
      <alignment horizontal="center" wrapText="1"/>
    </xf>
    <xf numFmtId="0" fontId="14" fillId="2" borderId="9" xfId="0" applyFont="1" applyFill="1" applyBorder="1" applyAlignment="1">
      <alignment horizontal="center" wrapText="1"/>
    </xf>
    <xf numFmtId="165" fontId="14" fillId="2" borderId="9" xfId="0" applyNumberFormat="1" applyFont="1" applyFill="1" applyBorder="1" applyAlignment="1">
      <alignment horizontal="center" wrapText="1"/>
    </xf>
    <xf numFmtId="164" fontId="14" fillId="2" borderId="8" xfId="0" applyNumberFormat="1" applyFont="1" applyFill="1" applyBorder="1" applyAlignment="1">
      <alignment horizontal="right"/>
    </xf>
    <xf numFmtId="0" fontId="14" fillId="2" borderId="9" xfId="0" quotePrefix="1" applyFont="1" applyFill="1" applyBorder="1" applyAlignment="1">
      <alignment horizontal="center" wrapText="1"/>
    </xf>
    <xf numFmtId="49" fontId="14" fillId="2" borderId="19" xfId="0" applyNumberFormat="1" applyFont="1" applyFill="1" applyBorder="1" applyAlignment="1">
      <alignment horizontal="center" wrapText="1"/>
    </xf>
    <xf numFmtId="49" fontId="14" fillId="2" borderId="0" xfId="0" quotePrefix="1" applyNumberFormat="1" applyFont="1" applyFill="1" applyAlignment="1">
      <alignment horizontal="left"/>
    </xf>
    <xf numFmtId="0" fontId="15" fillId="2" borderId="17" xfId="2" applyFont="1" applyFill="1" applyBorder="1" applyAlignment="1">
      <alignment horizontal="justify" wrapText="1"/>
    </xf>
    <xf numFmtId="0" fontId="15" fillId="2" borderId="0" xfId="2" applyNumberFormat="1" applyFont="1" applyFill="1" applyBorder="1" applyAlignment="1">
      <alignment horizontal="center" wrapText="1"/>
    </xf>
    <xf numFmtId="49" fontId="15" fillId="2" borderId="18" xfId="0" quotePrefix="1" applyNumberFormat="1" applyFont="1" applyFill="1" applyBorder="1" applyAlignment="1">
      <alignment horizontal="center" wrapText="1"/>
    </xf>
    <xf numFmtId="49" fontId="15" fillId="2" borderId="0" xfId="0" quotePrefix="1" applyNumberFormat="1" applyFont="1" applyFill="1" applyAlignment="1">
      <alignment horizontal="center" wrapText="1"/>
    </xf>
    <xf numFmtId="49" fontId="15" fillId="2" borderId="0" xfId="0" quotePrefix="1" applyNumberFormat="1" applyFont="1" applyFill="1" applyAlignment="1">
      <alignment horizontal="left"/>
    </xf>
    <xf numFmtId="0" fontId="15" fillId="2" borderId="0" xfId="0" applyFont="1" applyFill="1" applyAlignment="1">
      <alignment horizontal="center" wrapText="1"/>
    </xf>
    <xf numFmtId="164" fontId="15" fillId="2" borderId="19" xfId="1" applyNumberFormat="1" applyFont="1" applyFill="1" applyBorder="1" applyAlignment="1">
      <alignment horizontal="right" wrapText="1"/>
    </xf>
    <xf numFmtId="0" fontId="16" fillId="2" borderId="17" xfId="0" applyFont="1" applyFill="1" applyBorder="1" applyAlignment="1">
      <alignment horizontal="justify" vertical="center" wrapText="1"/>
    </xf>
    <xf numFmtId="0" fontId="16" fillId="2" borderId="0" xfId="0" applyNumberFormat="1" applyFont="1" applyFill="1" applyBorder="1" applyAlignment="1">
      <alignment horizontal="center" wrapText="1"/>
    </xf>
    <xf numFmtId="49" fontId="16" fillId="2" borderId="18" xfId="0" quotePrefix="1" applyNumberFormat="1" applyFont="1" applyFill="1" applyBorder="1" applyAlignment="1">
      <alignment horizontal="center" wrapText="1"/>
    </xf>
    <xf numFmtId="0" fontId="15" fillId="2" borderId="17" xfId="4" applyFont="1" applyFill="1" applyBorder="1" applyAlignment="1">
      <alignment horizontal="justify" wrapText="1"/>
    </xf>
    <xf numFmtId="49" fontId="15" fillId="2" borderId="19" xfId="4" applyNumberFormat="1" applyFont="1" applyFill="1" applyBorder="1" applyAlignment="1">
      <alignment horizontal="center" wrapText="1"/>
    </xf>
    <xf numFmtId="0" fontId="15" fillId="2" borderId="0" xfId="0" quotePrefix="1" applyFont="1" applyFill="1" applyAlignment="1">
      <alignment horizontal="center" wrapText="1"/>
    </xf>
    <xf numFmtId="165" fontId="15" fillId="2" borderId="0" xfId="0" applyNumberFormat="1" applyFont="1" applyFill="1" applyAlignment="1">
      <alignment horizontal="center" wrapText="1"/>
    </xf>
    <xf numFmtId="164" fontId="15" fillId="2" borderId="19" xfId="0" applyNumberFormat="1" applyFont="1" applyFill="1" applyBorder="1" applyAlignment="1">
      <alignment horizontal="right"/>
    </xf>
    <xf numFmtId="164" fontId="15" fillId="2" borderId="20" xfId="0" applyNumberFormat="1" applyFont="1" applyFill="1" applyBorder="1" applyAlignment="1">
      <alignment horizontal="right"/>
    </xf>
    <xf numFmtId="2" fontId="16" fillId="0" borderId="17" xfId="0" applyNumberFormat="1" applyFont="1" applyFill="1" applyBorder="1" applyAlignment="1">
      <alignment horizontal="justify" wrapText="1"/>
    </xf>
    <xf numFmtId="49" fontId="16" fillId="2" borderId="19" xfId="0" applyNumberFormat="1" applyFont="1" applyFill="1" applyBorder="1" applyAlignment="1">
      <alignment horizontal="center" wrapText="1"/>
    </xf>
    <xf numFmtId="49" fontId="10" fillId="2" borderId="19" xfId="0" applyNumberFormat="1" applyFont="1" applyFill="1" applyBorder="1" applyAlignment="1">
      <alignment horizontal="center" wrapText="1"/>
    </xf>
    <xf numFmtId="0" fontId="3" fillId="2" borderId="6" xfId="2" applyFont="1" applyFill="1" applyBorder="1" applyAlignment="1">
      <alignment horizontal="center" wrapText="1"/>
    </xf>
    <xf numFmtId="0" fontId="3" fillId="2" borderId="9" xfId="2" applyFont="1" applyFill="1" applyBorder="1" applyAlignment="1">
      <alignment horizontal="center" wrapText="1"/>
    </xf>
    <xf numFmtId="49" fontId="2" fillId="2" borderId="10" xfId="0" quotePrefix="1" applyNumberFormat="1" applyFont="1" applyFill="1" applyBorder="1" applyAlignment="1">
      <alignment horizontal="center" wrapText="1"/>
    </xf>
    <xf numFmtId="49" fontId="2" fillId="2" borderId="9" xfId="0" quotePrefix="1" applyNumberFormat="1" applyFont="1" applyFill="1" applyBorder="1" applyAlignment="1">
      <alignment horizontal="center" wrapText="1"/>
    </xf>
    <xf numFmtId="0" fontId="2" fillId="2" borderId="9" xfId="0" quotePrefix="1" applyFont="1" applyFill="1" applyBorder="1" applyAlignment="1">
      <alignment horizontal="left" wrapText="1"/>
    </xf>
    <xf numFmtId="0" fontId="2" fillId="2" borderId="9" xfId="0" quotePrefix="1" applyFont="1" applyFill="1" applyBorder="1" applyAlignment="1">
      <alignment horizontal="center" wrapText="1"/>
    </xf>
    <xf numFmtId="1" fontId="8" fillId="2" borderId="17" xfId="2" applyNumberFormat="1" applyFont="1" applyFill="1" applyBorder="1" applyAlignment="1">
      <alignment horizontal="justify" wrapText="1"/>
    </xf>
    <xf numFmtId="1" fontId="2" fillId="2" borderId="17" xfId="2" applyNumberFormat="1" applyFont="1" applyFill="1" applyBorder="1" applyAlignment="1">
      <alignment horizontal="justify" wrapText="1"/>
    </xf>
    <xf numFmtId="0" fontId="10" fillId="2" borderId="0" xfId="0" quotePrefix="1" applyFont="1" applyFill="1" applyAlignment="1">
      <alignment horizontal="left"/>
    </xf>
    <xf numFmtId="0" fontId="4" fillId="2" borderId="0" xfId="0" quotePrefix="1" applyFont="1" applyFill="1" applyAlignment="1">
      <alignment horizontal="left"/>
    </xf>
    <xf numFmtId="0" fontId="15" fillId="2" borderId="17" xfId="0" applyFont="1" applyFill="1" applyBorder="1" applyAlignment="1">
      <alignment horizontal="justify" vertical="center" wrapText="1"/>
    </xf>
    <xf numFmtId="0" fontId="15" fillId="2" borderId="0" xfId="0" applyFont="1" applyFill="1" applyBorder="1" applyAlignment="1">
      <alignment horizontal="center" wrapText="1"/>
    </xf>
    <xf numFmtId="49" fontId="15" fillId="2" borderId="0" xfId="0" quotePrefix="1" applyNumberFormat="1" applyFont="1" applyFill="1" applyAlignment="1">
      <alignment horizontal="left" wrapText="1"/>
    </xf>
    <xf numFmtId="164" fontId="16" fillId="0" borderId="19" xfId="0" applyNumberFormat="1" applyFont="1" applyFill="1" applyBorder="1" applyAlignment="1">
      <alignment horizontal="right" wrapText="1"/>
    </xf>
    <xf numFmtId="1" fontId="10" fillId="2" borderId="17" xfId="2" applyNumberFormat="1" applyFont="1" applyFill="1" applyBorder="1" applyAlignment="1">
      <alignment horizontal="justify" vertical="center" wrapText="1"/>
    </xf>
    <xf numFmtId="1" fontId="10" fillId="2" borderId="0" xfId="2" applyNumberFormat="1" applyFont="1" applyFill="1" applyBorder="1" applyAlignment="1">
      <alignment horizontal="center" wrapText="1"/>
    </xf>
    <xf numFmtId="0" fontId="16" fillId="2" borderId="17" xfId="2" applyFont="1" applyFill="1" applyBorder="1" applyAlignment="1" applyProtection="1">
      <alignment horizontal="justify" wrapText="1"/>
      <protection locked="0"/>
    </xf>
    <xf numFmtId="0" fontId="16" fillId="2" borderId="0" xfId="2" applyFont="1" applyFill="1" applyBorder="1" applyAlignment="1" applyProtection="1">
      <alignment horizontal="center" wrapText="1"/>
      <protection locked="0"/>
    </xf>
    <xf numFmtId="49" fontId="16" fillId="2" borderId="18" xfId="0" applyNumberFormat="1" applyFont="1" applyFill="1" applyBorder="1" applyAlignment="1">
      <alignment horizontal="center" wrapText="1"/>
    </xf>
    <xf numFmtId="49" fontId="16" fillId="2" borderId="0" xfId="0" quotePrefix="1" applyNumberFormat="1" applyFont="1" applyFill="1" applyAlignment="1">
      <alignment horizontal="left" wrapText="1"/>
    </xf>
    <xf numFmtId="3" fontId="16" fillId="2" borderId="0" xfId="2" applyNumberFormat="1" applyFont="1" applyFill="1" applyAlignment="1">
      <alignment horizontal="center" wrapText="1"/>
    </xf>
    <xf numFmtId="49" fontId="10" fillId="2" borderId="0" xfId="2" quotePrefix="1" applyNumberFormat="1" applyFont="1" applyFill="1" applyAlignment="1">
      <alignment horizontal="center" wrapText="1"/>
    </xf>
    <xf numFmtId="1" fontId="16" fillId="2" borderId="17" xfId="2" applyNumberFormat="1" applyFont="1" applyFill="1" applyBorder="1" applyAlignment="1">
      <alignment horizontal="justify" vertical="center" wrapText="1"/>
    </xf>
    <xf numFmtId="1" fontId="16" fillId="2" borderId="0" xfId="2" applyNumberFormat="1" applyFont="1" applyFill="1" applyBorder="1" applyAlignment="1">
      <alignment horizontal="center" wrapText="1"/>
    </xf>
    <xf numFmtId="49" fontId="16" fillId="2" borderId="0" xfId="0" quotePrefix="1" applyNumberFormat="1" applyFont="1" applyFill="1" applyAlignment="1">
      <alignment wrapText="1"/>
    </xf>
    <xf numFmtId="49" fontId="16" fillId="2" borderId="0" xfId="2" applyNumberFormat="1" applyFont="1" applyFill="1" applyAlignment="1">
      <alignment horizontal="center" wrapText="1"/>
    </xf>
    <xf numFmtId="49" fontId="2" fillId="2" borderId="0" xfId="0" quotePrefix="1" applyNumberFormat="1" applyFont="1" applyFill="1" applyAlignment="1">
      <alignment wrapText="1"/>
    </xf>
    <xf numFmtId="49" fontId="8" fillId="2" borderId="0" xfId="0" quotePrefix="1" applyNumberFormat="1" applyFont="1" applyFill="1" applyAlignment="1">
      <alignment wrapText="1"/>
    </xf>
    <xf numFmtId="164" fontId="9" fillId="0" borderId="20" xfId="0" applyNumberFormat="1" applyFont="1" applyFill="1" applyBorder="1" applyAlignment="1">
      <alignment horizontal="right"/>
    </xf>
    <xf numFmtId="0" fontId="3" fillId="2" borderId="8" xfId="2" applyFont="1" applyFill="1" applyBorder="1" applyAlignment="1">
      <alignment horizontal="center" wrapText="1"/>
    </xf>
    <xf numFmtId="49" fontId="3" fillId="2" borderId="10" xfId="0" quotePrefix="1" applyNumberFormat="1" applyFont="1" applyFill="1" applyBorder="1" applyAlignment="1">
      <alignment horizontal="center" wrapText="1"/>
    </xf>
    <xf numFmtId="49" fontId="3" fillId="2" borderId="9" xfId="0" quotePrefix="1" applyNumberFormat="1" applyFont="1" applyFill="1" applyBorder="1" applyAlignment="1">
      <alignment horizontal="center" wrapText="1"/>
    </xf>
    <xf numFmtId="49" fontId="3" fillId="2" borderId="9" xfId="0" quotePrefix="1" applyNumberFormat="1" applyFont="1" applyFill="1" applyBorder="1" applyAlignment="1">
      <alignment horizontal="left" wrapText="1"/>
    </xf>
    <xf numFmtId="49" fontId="3" fillId="2" borderId="9" xfId="2" quotePrefix="1" applyNumberFormat="1" applyFont="1" applyFill="1" applyBorder="1" applyAlignment="1">
      <alignment horizontal="center" wrapText="1"/>
    </xf>
    <xf numFmtId="164" fontId="6" fillId="0" borderId="8" xfId="0" applyNumberFormat="1" applyFont="1" applyFill="1" applyBorder="1" applyAlignment="1">
      <alignment horizontal="right"/>
    </xf>
    <xf numFmtId="1" fontId="3" fillId="2" borderId="22" xfId="0" quotePrefix="1" applyNumberFormat="1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left" wrapText="1"/>
    </xf>
    <xf numFmtId="1" fontId="3" fillId="2" borderId="0" xfId="0" quotePrefix="1" applyNumberFormat="1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49" fontId="11" fillId="2" borderId="17" xfId="0" applyNumberFormat="1" applyFont="1" applyFill="1" applyBorder="1" applyAlignment="1">
      <alignment horizontal="justify" wrapText="1"/>
    </xf>
    <xf numFmtId="1" fontId="8" fillId="2" borderId="17" xfId="0" applyNumberFormat="1" applyFont="1" applyFill="1" applyBorder="1" applyAlignment="1">
      <alignment horizontal="justify" vertical="center" wrapText="1"/>
    </xf>
    <xf numFmtId="1" fontId="8" fillId="2" borderId="0" xfId="0" applyNumberFormat="1" applyFont="1" applyFill="1" applyBorder="1" applyAlignment="1">
      <alignment horizontal="center" wrapText="1"/>
    </xf>
    <xf numFmtId="1" fontId="8" fillId="2" borderId="0" xfId="0" quotePrefix="1" applyNumberFormat="1" applyFont="1" applyFill="1" applyAlignment="1">
      <alignment horizontal="left" wrapText="1"/>
    </xf>
    <xf numFmtId="49" fontId="2" fillId="0" borderId="17" xfId="0" applyNumberFormat="1" applyFont="1" applyFill="1" applyBorder="1" applyAlignment="1">
      <alignment horizontal="justify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quotePrefix="1" applyNumberFormat="1" applyFont="1" applyFill="1" applyAlignment="1">
      <alignment wrapText="1"/>
    </xf>
    <xf numFmtId="1" fontId="8" fillId="0" borderId="17" xfId="0" applyNumberFormat="1" applyFont="1" applyFill="1" applyBorder="1" applyAlignment="1">
      <alignment horizontal="justify" vertical="center" wrapText="1"/>
    </xf>
    <xf numFmtId="1" fontId="8" fillId="0" borderId="0" xfId="0" applyNumberFormat="1" applyFont="1" applyFill="1" applyBorder="1" applyAlignment="1">
      <alignment horizontal="center" wrapText="1"/>
    </xf>
    <xf numFmtId="49" fontId="8" fillId="0" borderId="18" xfId="0" quotePrefix="1" applyNumberFormat="1" applyFont="1" applyFill="1" applyBorder="1" applyAlignment="1">
      <alignment horizontal="center" wrapText="1"/>
    </xf>
    <xf numFmtId="49" fontId="8" fillId="0" borderId="0" xfId="0" quotePrefix="1" applyNumberFormat="1" applyFont="1" applyFill="1" applyAlignment="1">
      <alignment horizontal="center" wrapText="1"/>
    </xf>
    <xf numFmtId="1" fontId="8" fillId="0" borderId="0" xfId="0" quotePrefix="1" applyNumberFormat="1" applyFont="1" applyFill="1" applyAlignment="1">
      <alignment horizontal="left" wrapText="1"/>
    </xf>
    <xf numFmtId="49" fontId="8" fillId="0" borderId="0" xfId="0" applyNumberFormat="1" applyFont="1" applyFill="1" applyAlignment="1">
      <alignment horizontal="left" wrapText="1"/>
    </xf>
    <xf numFmtId="0" fontId="2" fillId="2" borderId="0" xfId="6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165" fontId="2" fillId="2" borderId="22" xfId="0" applyNumberFormat="1" applyFont="1" applyFill="1" applyBorder="1" applyAlignment="1">
      <alignment horizontal="center" wrapText="1"/>
    </xf>
    <xf numFmtId="0" fontId="14" fillId="2" borderId="8" xfId="0" applyFont="1" applyFill="1" applyBorder="1" applyAlignment="1" applyProtection="1">
      <alignment horizontal="justify" vertical="center" wrapText="1"/>
      <protection locked="0"/>
    </xf>
    <xf numFmtId="0" fontId="10" fillId="2" borderId="8" xfId="0" applyFont="1" applyFill="1" applyBorder="1" applyAlignment="1" applyProtection="1">
      <alignment horizontal="justify" vertic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wrapText="1"/>
      <protection locked="0"/>
    </xf>
    <xf numFmtId="164" fontId="14" fillId="2" borderId="8" xfId="0" applyNumberFormat="1" applyFont="1" applyFill="1" applyBorder="1" applyAlignment="1" applyProtection="1">
      <alignment horizontal="right" wrapText="1"/>
      <protection locked="0"/>
    </xf>
    <xf numFmtId="164" fontId="4" fillId="0" borderId="5" xfId="0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 applyProtection="1">
      <alignment horizontal="center" wrapText="1"/>
      <protection locked="0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6"/>
    <cellStyle name="Обычный_Лист1" xfId="5"/>
    <cellStyle name="Обычный_Приложение №9 в" xfId="3"/>
    <cellStyle name="Обычный_Смета 2008- Суд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9"/>
  <sheetViews>
    <sheetView tabSelected="1" topLeftCell="B1" workbookViewId="0">
      <selection activeCell="L7" sqref="L7"/>
    </sheetView>
  </sheetViews>
  <sheetFormatPr defaultRowHeight="15.75" x14ac:dyDescent="0.25"/>
  <cols>
    <col min="1" max="1" width="3.5703125" style="1" hidden="1" customWidth="1"/>
    <col min="2" max="2" width="48.85546875" style="2" customWidth="1"/>
    <col min="3" max="3" width="5.28515625" style="2" customWidth="1"/>
    <col min="4" max="5" width="4.7109375" style="3" customWidth="1"/>
    <col min="6" max="6" width="17.42578125" style="4" customWidth="1"/>
    <col min="7" max="7" width="5.42578125" style="4" customWidth="1"/>
    <col min="8" max="10" width="14" style="6" customWidth="1"/>
    <col min="11" max="256" width="9.140625" style="1"/>
    <col min="257" max="257" width="0" style="1" hidden="1" customWidth="1"/>
    <col min="258" max="258" width="48.85546875" style="1" customWidth="1"/>
    <col min="259" max="259" width="5.28515625" style="1" customWidth="1"/>
    <col min="260" max="261" width="4.7109375" style="1" customWidth="1"/>
    <col min="262" max="262" width="17.42578125" style="1" customWidth="1"/>
    <col min="263" max="263" width="5.42578125" style="1" customWidth="1"/>
    <col min="264" max="266" width="14" style="1" customWidth="1"/>
    <col min="267" max="512" width="9.140625" style="1"/>
    <col min="513" max="513" width="0" style="1" hidden="1" customWidth="1"/>
    <col min="514" max="514" width="48.85546875" style="1" customWidth="1"/>
    <col min="515" max="515" width="5.28515625" style="1" customWidth="1"/>
    <col min="516" max="517" width="4.7109375" style="1" customWidth="1"/>
    <col min="518" max="518" width="17.42578125" style="1" customWidth="1"/>
    <col min="519" max="519" width="5.42578125" style="1" customWidth="1"/>
    <col min="520" max="522" width="14" style="1" customWidth="1"/>
    <col min="523" max="768" width="9.140625" style="1"/>
    <col min="769" max="769" width="0" style="1" hidden="1" customWidth="1"/>
    <col min="770" max="770" width="48.85546875" style="1" customWidth="1"/>
    <col min="771" max="771" width="5.28515625" style="1" customWidth="1"/>
    <col min="772" max="773" width="4.7109375" style="1" customWidth="1"/>
    <col min="774" max="774" width="17.42578125" style="1" customWidth="1"/>
    <col min="775" max="775" width="5.42578125" style="1" customWidth="1"/>
    <col min="776" max="778" width="14" style="1" customWidth="1"/>
    <col min="779" max="1024" width="9.140625" style="1"/>
    <col min="1025" max="1025" width="0" style="1" hidden="1" customWidth="1"/>
    <col min="1026" max="1026" width="48.85546875" style="1" customWidth="1"/>
    <col min="1027" max="1027" width="5.28515625" style="1" customWidth="1"/>
    <col min="1028" max="1029" width="4.7109375" style="1" customWidth="1"/>
    <col min="1030" max="1030" width="17.42578125" style="1" customWidth="1"/>
    <col min="1031" max="1031" width="5.42578125" style="1" customWidth="1"/>
    <col min="1032" max="1034" width="14" style="1" customWidth="1"/>
    <col min="1035" max="1280" width="9.140625" style="1"/>
    <col min="1281" max="1281" width="0" style="1" hidden="1" customWidth="1"/>
    <col min="1282" max="1282" width="48.85546875" style="1" customWidth="1"/>
    <col min="1283" max="1283" width="5.28515625" style="1" customWidth="1"/>
    <col min="1284" max="1285" width="4.7109375" style="1" customWidth="1"/>
    <col min="1286" max="1286" width="17.42578125" style="1" customWidth="1"/>
    <col min="1287" max="1287" width="5.42578125" style="1" customWidth="1"/>
    <col min="1288" max="1290" width="14" style="1" customWidth="1"/>
    <col min="1291" max="1536" width="9.140625" style="1"/>
    <col min="1537" max="1537" width="0" style="1" hidden="1" customWidth="1"/>
    <col min="1538" max="1538" width="48.85546875" style="1" customWidth="1"/>
    <col min="1539" max="1539" width="5.28515625" style="1" customWidth="1"/>
    <col min="1540" max="1541" width="4.7109375" style="1" customWidth="1"/>
    <col min="1542" max="1542" width="17.42578125" style="1" customWidth="1"/>
    <col min="1543" max="1543" width="5.42578125" style="1" customWidth="1"/>
    <col min="1544" max="1546" width="14" style="1" customWidth="1"/>
    <col min="1547" max="1792" width="9.140625" style="1"/>
    <col min="1793" max="1793" width="0" style="1" hidden="1" customWidth="1"/>
    <col min="1794" max="1794" width="48.85546875" style="1" customWidth="1"/>
    <col min="1795" max="1795" width="5.28515625" style="1" customWidth="1"/>
    <col min="1796" max="1797" width="4.7109375" style="1" customWidth="1"/>
    <col min="1798" max="1798" width="17.42578125" style="1" customWidth="1"/>
    <col min="1799" max="1799" width="5.42578125" style="1" customWidth="1"/>
    <col min="1800" max="1802" width="14" style="1" customWidth="1"/>
    <col min="1803" max="2048" width="9.140625" style="1"/>
    <col min="2049" max="2049" width="0" style="1" hidden="1" customWidth="1"/>
    <col min="2050" max="2050" width="48.85546875" style="1" customWidth="1"/>
    <col min="2051" max="2051" width="5.28515625" style="1" customWidth="1"/>
    <col min="2052" max="2053" width="4.7109375" style="1" customWidth="1"/>
    <col min="2054" max="2054" width="17.42578125" style="1" customWidth="1"/>
    <col min="2055" max="2055" width="5.42578125" style="1" customWidth="1"/>
    <col min="2056" max="2058" width="14" style="1" customWidth="1"/>
    <col min="2059" max="2304" width="9.140625" style="1"/>
    <col min="2305" max="2305" width="0" style="1" hidden="1" customWidth="1"/>
    <col min="2306" max="2306" width="48.85546875" style="1" customWidth="1"/>
    <col min="2307" max="2307" width="5.28515625" style="1" customWidth="1"/>
    <col min="2308" max="2309" width="4.7109375" style="1" customWidth="1"/>
    <col min="2310" max="2310" width="17.42578125" style="1" customWidth="1"/>
    <col min="2311" max="2311" width="5.42578125" style="1" customWidth="1"/>
    <col min="2312" max="2314" width="14" style="1" customWidth="1"/>
    <col min="2315" max="2560" width="9.140625" style="1"/>
    <col min="2561" max="2561" width="0" style="1" hidden="1" customWidth="1"/>
    <col min="2562" max="2562" width="48.85546875" style="1" customWidth="1"/>
    <col min="2563" max="2563" width="5.28515625" style="1" customWidth="1"/>
    <col min="2564" max="2565" width="4.7109375" style="1" customWidth="1"/>
    <col min="2566" max="2566" width="17.42578125" style="1" customWidth="1"/>
    <col min="2567" max="2567" width="5.42578125" style="1" customWidth="1"/>
    <col min="2568" max="2570" width="14" style="1" customWidth="1"/>
    <col min="2571" max="2816" width="9.140625" style="1"/>
    <col min="2817" max="2817" width="0" style="1" hidden="1" customWidth="1"/>
    <col min="2818" max="2818" width="48.85546875" style="1" customWidth="1"/>
    <col min="2819" max="2819" width="5.28515625" style="1" customWidth="1"/>
    <col min="2820" max="2821" width="4.7109375" style="1" customWidth="1"/>
    <col min="2822" max="2822" width="17.42578125" style="1" customWidth="1"/>
    <col min="2823" max="2823" width="5.42578125" style="1" customWidth="1"/>
    <col min="2824" max="2826" width="14" style="1" customWidth="1"/>
    <col min="2827" max="3072" width="9.140625" style="1"/>
    <col min="3073" max="3073" width="0" style="1" hidden="1" customWidth="1"/>
    <col min="3074" max="3074" width="48.85546875" style="1" customWidth="1"/>
    <col min="3075" max="3075" width="5.28515625" style="1" customWidth="1"/>
    <col min="3076" max="3077" width="4.7109375" style="1" customWidth="1"/>
    <col min="3078" max="3078" width="17.42578125" style="1" customWidth="1"/>
    <col min="3079" max="3079" width="5.42578125" style="1" customWidth="1"/>
    <col min="3080" max="3082" width="14" style="1" customWidth="1"/>
    <col min="3083" max="3328" width="9.140625" style="1"/>
    <col min="3329" max="3329" width="0" style="1" hidden="1" customWidth="1"/>
    <col min="3330" max="3330" width="48.85546875" style="1" customWidth="1"/>
    <col min="3331" max="3331" width="5.28515625" style="1" customWidth="1"/>
    <col min="3332" max="3333" width="4.7109375" style="1" customWidth="1"/>
    <col min="3334" max="3334" width="17.42578125" style="1" customWidth="1"/>
    <col min="3335" max="3335" width="5.42578125" style="1" customWidth="1"/>
    <col min="3336" max="3338" width="14" style="1" customWidth="1"/>
    <col min="3339" max="3584" width="9.140625" style="1"/>
    <col min="3585" max="3585" width="0" style="1" hidden="1" customWidth="1"/>
    <col min="3586" max="3586" width="48.85546875" style="1" customWidth="1"/>
    <col min="3587" max="3587" width="5.28515625" style="1" customWidth="1"/>
    <col min="3588" max="3589" width="4.7109375" style="1" customWidth="1"/>
    <col min="3590" max="3590" width="17.42578125" style="1" customWidth="1"/>
    <col min="3591" max="3591" width="5.42578125" style="1" customWidth="1"/>
    <col min="3592" max="3594" width="14" style="1" customWidth="1"/>
    <col min="3595" max="3840" width="9.140625" style="1"/>
    <col min="3841" max="3841" width="0" style="1" hidden="1" customWidth="1"/>
    <col min="3842" max="3842" width="48.85546875" style="1" customWidth="1"/>
    <col min="3843" max="3843" width="5.28515625" style="1" customWidth="1"/>
    <col min="3844" max="3845" width="4.7109375" style="1" customWidth="1"/>
    <col min="3846" max="3846" width="17.42578125" style="1" customWidth="1"/>
    <col min="3847" max="3847" width="5.42578125" style="1" customWidth="1"/>
    <col min="3848" max="3850" width="14" style="1" customWidth="1"/>
    <col min="3851" max="4096" width="9.140625" style="1"/>
    <col min="4097" max="4097" width="0" style="1" hidden="1" customWidth="1"/>
    <col min="4098" max="4098" width="48.85546875" style="1" customWidth="1"/>
    <col min="4099" max="4099" width="5.28515625" style="1" customWidth="1"/>
    <col min="4100" max="4101" width="4.7109375" style="1" customWidth="1"/>
    <col min="4102" max="4102" width="17.42578125" style="1" customWidth="1"/>
    <col min="4103" max="4103" width="5.42578125" style="1" customWidth="1"/>
    <col min="4104" max="4106" width="14" style="1" customWidth="1"/>
    <col min="4107" max="4352" width="9.140625" style="1"/>
    <col min="4353" max="4353" width="0" style="1" hidden="1" customWidth="1"/>
    <col min="4354" max="4354" width="48.85546875" style="1" customWidth="1"/>
    <col min="4355" max="4355" width="5.28515625" style="1" customWidth="1"/>
    <col min="4356" max="4357" width="4.7109375" style="1" customWidth="1"/>
    <col min="4358" max="4358" width="17.42578125" style="1" customWidth="1"/>
    <col min="4359" max="4359" width="5.42578125" style="1" customWidth="1"/>
    <col min="4360" max="4362" width="14" style="1" customWidth="1"/>
    <col min="4363" max="4608" width="9.140625" style="1"/>
    <col min="4609" max="4609" width="0" style="1" hidden="1" customWidth="1"/>
    <col min="4610" max="4610" width="48.85546875" style="1" customWidth="1"/>
    <col min="4611" max="4611" width="5.28515625" style="1" customWidth="1"/>
    <col min="4612" max="4613" width="4.7109375" style="1" customWidth="1"/>
    <col min="4614" max="4614" width="17.42578125" style="1" customWidth="1"/>
    <col min="4615" max="4615" width="5.42578125" style="1" customWidth="1"/>
    <col min="4616" max="4618" width="14" style="1" customWidth="1"/>
    <col min="4619" max="4864" width="9.140625" style="1"/>
    <col min="4865" max="4865" width="0" style="1" hidden="1" customWidth="1"/>
    <col min="4866" max="4866" width="48.85546875" style="1" customWidth="1"/>
    <col min="4867" max="4867" width="5.28515625" style="1" customWidth="1"/>
    <col min="4868" max="4869" width="4.7109375" style="1" customWidth="1"/>
    <col min="4870" max="4870" width="17.42578125" style="1" customWidth="1"/>
    <col min="4871" max="4871" width="5.42578125" style="1" customWidth="1"/>
    <col min="4872" max="4874" width="14" style="1" customWidth="1"/>
    <col min="4875" max="5120" width="9.140625" style="1"/>
    <col min="5121" max="5121" width="0" style="1" hidden="1" customWidth="1"/>
    <col min="5122" max="5122" width="48.85546875" style="1" customWidth="1"/>
    <col min="5123" max="5123" width="5.28515625" style="1" customWidth="1"/>
    <col min="5124" max="5125" width="4.7109375" style="1" customWidth="1"/>
    <col min="5126" max="5126" width="17.42578125" style="1" customWidth="1"/>
    <col min="5127" max="5127" width="5.42578125" style="1" customWidth="1"/>
    <col min="5128" max="5130" width="14" style="1" customWidth="1"/>
    <col min="5131" max="5376" width="9.140625" style="1"/>
    <col min="5377" max="5377" width="0" style="1" hidden="1" customWidth="1"/>
    <col min="5378" max="5378" width="48.85546875" style="1" customWidth="1"/>
    <col min="5379" max="5379" width="5.28515625" style="1" customWidth="1"/>
    <col min="5380" max="5381" width="4.7109375" style="1" customWidth="1"/>
    <col min="5382" max="5382" width="17.42578125" style="1" customWidth="1"/>
    <col min="5383" max="5383" width="5.42578125" style="1" customWidth="1"/>
    <col min="5384" max="5386" width="14" style="1" customWidth="1"/>
    <col min="5387" max="5632" width="9.140625" style="1"/>
    <col min="5633" max="5633" width="0" style="1" hidden="1" customWidth="1"/>
    <col min="5634" max="5634" width="48.85546875" style="1" customWidth="1"/>
    <col min="5635" max="5635" width="5.28515625" style="1" customWidth="1"/>
    <col min="5636" max="5637" width="4.7109375" style="1" customWidth="1"/>
    <col min="5638" max="5638" width="17.42578125" style="1" customWidth="1"/>
    <col min="5639" max="5639" width="5.42578125" style="1" customWidth="1"/>
    <col min="5640" max="5642" width="14" style="1" customWidth="1"/>
    <col min="5643" max="5888" width="9.140625" style="1"/>
    <col min="5889" max="5889" width="0" style="1" hidden="1" customWidth="1"/>
    <col min="5890" max="5890" width="48.85546875" style="1" customWidth="1"/>
    <col min="5891" max="5891" width="5.28515625" style="1" customWidth="1"/>
    <col min="5892" max="5893" width="4.7109375" style="1" customWidth="1"/>
    <col min="5894" max="5894" width="17.42578125" style="1" customWidth="1"/>
    <col min="5895" max="5895" width="5.42578125" style="1" customWidth="1"/>
    <col min="5896" max="5898" width="14" style="1" customWidth="1"/>
    <col min="5899" max="6144" width="9.140625" style="1"/>
    <col min="6145" max="6145" width="0" style="1" hidden="1" customWidth="1"/>
    <col min="6146" max="6146" width="48.85546875" style="1" customWidth="1"/>
    <col min="6147" max="6147" width="5.28515625" style="1" customWidth="1"/>
    <col min="6148" max="6149" width="4.7109375" style="1" customWidth="1"/>
    <col min="6150" max="6150" width="17.42578125" style="1" customWidth="1"/>
    <col min="6151" max="6151" width="5.42578125" style="1" customWidth="1"/>
    <col min="6152" max="6154" width="14" style="1" customWidth="1"/>
    <col min="6155" max="6400" width="9.140625" style="1"/>
    <col min="6401" max="6401" width="0" style="1" hidden="1" customWidth="1"/>
    <col min="6402" max="6402" width="48.85546875" style="1" customWidth="1"/>
    <col min="6403" max="6403" width="5.28515625" style="1" customWidth="1"/>
    <col min="6404" max="6405" width="4.7109375" style="1" customWidth="1"/>
    <col min="6406" max="6406" width="17.42578125" style="1" customWidth="1"/>
    <col min="6407" max="6407" width="5.42578125" style="1" customWidth="1"/>
    <col min="6408" max="6410" width="14" style="1" customWidth="1"/>
    <col min="6411" max="6656" width="9.140625" style="1"/>
    <col min="6657" max="6657" width="0" style="1" hidden="1" customWidth="1"/>
    <col min="6658" max="6658" width="48.85546875" style="1" customWidth="1"/>
    <col min="6659" max="6659" width="5.28515625" style="1" customWidth="1"/>
    <col min="6660" max="6661" width="4.7109375" style="1" customWidth="1"/>
    <col min="6662" max="6662" width="17.42578125" style="1" customWidth="1"/>
    <col min="6663" max="6663" width="5.42578125" style="1" customWidth="1"/>
    <col min="6664" max="6666" width="14" style="1" customWidth="1"/>
    <col min="6667" max="6912" width="9.140625" style="1"/>
    <col min="6913" max="6913" width="0" style="1" hidden="1" customWidth="1"/>
    <col min="6914" max="6914" width="48.85546875" style="1" customWidth="1"/>
    <col min="6915" max="6915" width="5.28515625" style="1" customWidth="1"/>
    <col min="6916" max="6917" width="4.7109375" style="1" customWidth="1"/>
    <col min="6918" max="6918" width="17.42578125" style="1" customWidth="1"/>
    <col min="6919" max="6919" width="5.42578125" style="1" customWidth="1"/>
    <col min="6920" max="6922" width="14" style="1" customWidth="1"/>
    <col min="6923" max="7168" width="9.140625" style="1"/>
    <col min="7169" max="7169" width="0" style="1" hidden="1" customWidth="1"/>
    <col min="7170" max="7170" width="48.85546875" style="1" customWidth="1"/>
    <col min="7171" max="7171" width="5.28515625" style="1" customWidth="1"/>
    <col min="7172" max="7173" width="4.7109375" style="1" customWidth="1"/>
    <col min="7174" max="7174" width="17.42578125" style="1" customWidth="1"/>
    <col min="7175" max="7175" width="5.42578125" style="1" customWidth="1"/>
    <col min="7176" max="7178" width="14" style="1" customWidth="1"/>
    <col min="7179" max="7424" width="9.140625" style="1"/>
    <col min="7425" max="7425" width="0" style="1" hidden="1" customWidth="1"/>
    <col min="7426" max="7426" width="48.85546875" style="1" customWidth="1"/>
    <col min="7427" max="7427" width="5.28515625" style="1" customWidth="1"/>
    <col min="7428" max="7429" width="4.7109375" style="1" customWidth="1"/>
    <col min="7430" max="7430" width="17.42578125" style="1" customWidth="1"/>
    <col min="7431" max="7431" width="5.42578125" style="1" customWidth="1"/>
    <col min="7432" max="7434" width="14" style="1" customWidth="1"/>
    <col min="7435" max="7680" width="9.140625" style="1"/>
    <col min="7681" max="7681" width="0" style="1" hidden="1" customWidth="1"/>
    <col min="7682" max="7682" width="48.85546875" style="1" customWidth="1"/>
    <col min="7683" max="7683" width="5.28515625" style="1" customWidth="1"/>
    <col min="7684" max="7685" width="4.7109375" style="1" customWidth="1"/>
    <col min="7686" max="7686" width="17.42578125" style="1" customWidth="1"/>
    <col min="7687" max="7687" width="5.42578125" style="1" customWidth="1"/>
    <col min="7688" max="7690" width="14" style="1" customWidth="1"/>
    <col min="7691" max="7936" width="9.140625" style="1"/>
    <col min="7937" max="7937" width="0" style="1" hidden="1" customWidth="1"/>
    <col min="7938" max="7938" width="48.85546875" style="1" customWidth="1"/>
    <col min="7939" max="7939" width="5.28515625" style="1" customWidth="1"/>
    <col min="7940" max="7941" width="4.7109375" style="1" customWidth="1"/>
    <col min="7942" max="7942" width="17.42578125" style="1" customWidth="1"/>
    <col min="7943" max="7943" width="5.42578125" style="1" customWidth="1"/>
    <col min="7944" max="7946" width="14" style="1" customWidth="1"/>
    <col min="7947" max="8192" width="9.140625" style="1"/>
    <col min="8193" max="8193" width="0" style="1" hidden="1" customWidth="1"/>
    <col min="8194" max="8194" width="48.85546875" style="1" customWidth="1"/>
    <col min="8195" max="8195" width="5.28515625" style="1" customWidth="1"/>
    <col min="8196" max="8197" width="4.7109375" style="1" customWidth="1"/>
    <col min="8198" max="8198" width="17.42578125" style="1" customWidth="1"/>
    <col min="8199" max="8199" width="5.42578125" style="1" customWidth="1"/>
    <col min="8200" max="8202" width="14" style="1" customWidth="1"/>
    <col min="8203" max="8448" width="9.140625" style="1"/>
    <col min="8449" max="8449" width="0" style="1" hidden="1" customWidth="1"/>
    <col min="8450" max="8450" width="48.85546875" style="1" customWidth="1"/>
    <col min="8451" max="8451" width="5.28515625" style="1" customWidth="1"/>
    <col min="8452" max="8453" width="4.7109375" style="1" customWidth="1"/>
    <col min="8454" max="8454" width="17.42578125" style="1" customWidth="1"/>
    <col min="8455" max="8455" width="5.42578125" style="1" customWidth="1"/>
    <col min="8456" max="8458" width="14" style="1" customWidth="1"/>
    <col min="8459" max="8704" width="9.140625" style="1"/>
    <col min="8705" max="8705" width="0" style="1" hidden="1" customWidth="1"/>
    <col min="8706" max="8706" width="48.85546875" style="1" customWidth="1"/>
    <col min="8707" max="8707" width="5.28515625" style="1" customWidth="1"/>
    <col min="8708" max="8709" width="4.7109375" style="1" customWidth="1"/>
    <col min="8710" max="8710" width="17.42578125" style="1" customWidth="1"/>
    <col min="8711" max="8711" width="5.42578125" style="1" customWidth="1"/>
    <col min="8712" max="8714" width="14" style="1" customWidth="1"/>
    <col min="8715" max="8960" width="9.140625" style="1"/>
    <col min="8961" max="8961" width="0" style="1" hidden="1" customWidth="1"/>
    <col min="8962" max="8962" width="48.85546875" style="1" customWidth="1"/>
    <col min="8963" max="8963" width="5.28515625" style="1" customWidth="1"/>
    <col min="8964" max="8965" width="4.7109375" style="1" customWidth="1"/>
    <col min="8966" max="8966" width="17.42578125" style="1" customWidth="1"/>
    <col min="8967" max="8967" width="5.42578125" style="1" customWidth="1"/>
    <col min="8968" max="8970" width="14" style="1" customWidth="1"/>
    <col min="8971" max="9216" width="9.140625" style="1"/>
    <col min="9217" max="9217" width="0" style="1" hidden="1" customWidth="1"/>
    <col min="9218" max="9218" width="48.85546875" style="1" customWidth="1"/>
    <col min="9219" max="9219" width="5.28515625" style="1" customWidth="1"/>
    <col min="9220" max="9221" width="4.7109375" style="1" customWidth="1"/>
    <col min="9222" max="9222" width="17.42578125" style="1" customWidth="1"/>
    <col min="9223" max="9223" width="5.42578125" style="1" customWidth="1"/>
    <col min="9224" max="9226" width="14" style="1" customWidth="1"/>
    <col min="9227" max="9472" width="9.140625" style="1"/>
    <col min="9473" max="9473" width="0" style="1" hidden="1" customWidth="1"/>
    <col min="9474" max="9474" width="48.85546875" style="1" customWidth="1"/>
    <col min="9475" max="9475" width="5.28515625" style="1" customWidth="1"/>
    <col min="9476" max="9477" width="4.7109375" style="1" customWidth="1"/>
    <col min="9478" max="9478" width="17.42578125" style="1" customWidth="1"/>
    <col min="9479" max="9479" width="5.42578125" style="1" customWidth="1"/>
    <col min="9480" max="9482" width="14" style="1" customWidth="1"/>
    <col min="9483" max="9728" width="9.140625" style="1"/>
    <col min="9729" max="9729" width="0" style="1" hidden="1" customWidth="1"/>
    <col min="9730" max="9730" width="48.85546875" style="1" customWidth="1"/>
    <col min="9731" max="9731" width="5.28515625" style="1" customWidth="1"/>
    <col min="9732" max="9733" width="4.7109375" style="1" customWidth="1"/>
    <col min="9734" max="9734" width="17.42578125" style="1" customWidth="1"/>
    <col min="9735" max="9735" width="5.42578125" style="1" customWidth="1"/>
    <col min="9736" max="9738" width="14" style="1" customWidth="1"/>
    <col min="9739" max="9984" width="9.140625" style="1"/>
    <col min="9985" max="9985" width="0" style="1" hidden="1" customWidth="1"/>
    <col min="9986" max="9986" width="48.85546875" style="1" customWidth="1"/>
    <col min="9987" max="9987" width="5.28515625" style="1" customWidth="1"/>
    <col min="9988" max="9989" width="4.7109375" style="1" customWidth="1"/>
    <col min="9990" max="9990" width="17.42578125" style="1" customWidth="1"/>
    <col min="9991" max="9991" width="5.42578125" style="1" customWidth="1"/>
    <col min="9992" max="9994" width="14" style="1" customWidth="1"/>
    <col min="9995" max="10240" width="9.140625" style="1"/>
    <col min="10241" max="10241" width="0" style="1" hidden="1" customWidth="1"/>
    <col min="10242" max="10242" width="48.85546875" style="1" customWidth="1"/>
    <col min="10243" max="10243" width="5.28515625" style="1" customWidth="1"/>
    <col min="10244" max="10245" width="4.7109375" style="1" customWidth="1"/>
    <col min="10246" max="10246" width="17.42578125" style="1" customWidth="1"/>
    <col min="10247" max="10247" width="5.42578125" style="1" customWidth="1"/>
    <col min="10248" max="10250" width="14" style="1" customWidth="1"/>
    <col min="10251" max="10496" width="9.140625" style="1"/>
    <col min="10497" max="10497" width="0" style="1" hidden="1" customWidth="1"/>
    <col min="10498" max="10498" width="48.85546875" style="1" customWidth="1"/>
    <col min="10499" max="10499" width="5.28515625" style="1" customWidth="1"/>
    <col min="10500" max="10501" width="4.7109375" style="1" customWidth="1"/>
    <col min="10502" max="10502" width="17.42578125" style="1" customWidth="1"/>
    <col min="10503" max="10503" width="5.42578125" style="1" customWidth="1"/>
    <col min="10504" max="10506" width="14" style="1" customWidth="1"/>
    <col min="10507" max="10752" width="9.140625" style="1"/>
    <col min="10753" max="10753" width="0" style="1" hidden="1" customWidth="1"/>
    <col min="10754" max="10754" width="48.85546875" style="1" customWidth="1"/>
    <col min="10755" max="10755" width="5.28515625" style="1" customWidth="1"/>
    <col min="10756" max="10757" width="4.7109375" style="1" customWidth="1"/>
    <col min="10758" max="10758" width="17.42578125" style="1" customWidth="1"/>
    <col min="10759" max="10759" width="5.42578125" style="1" customWidth="1"/>
    <col min="10760" max="10762" width="14" style="1" customWidth="1"/>
    <col min="10763" max="11008" width="9.140625" style="1"/>
    <col min="11009" max="11009" width="0" style="1" hidden="1" customWidth="1"/>
    <col min="11010" max="11010" width="48.85546875" style="1" customWidth="1"/>
    <col min="11011" max="11011" width="5.28515625" style="1" customWidth="1"/>
    <col min="11012" max="11013" width="4.7109375" style="1" customWidth="1"/>
    <col min="11014" max="11014" width="17.42578125" style="1" customWidth="1"/>
    <col min="11015" max="11015" width="5.42578125" style="1" customWidth="1"/>
    <col min="11016" max="11018" width="14" style="1" customWidth="1"/>
    <col min="11019" max="11264" width="9.140625" style="1"/>
    <col min="11265" max="11265" width="0" style="1" hidden="1" customWidth="1"/>
    <col min="11266" max="11266" width="48.85546875" style="1" customWidth="1"/>
    <col min="11267" max="11267" width="5.28515625" style="1" customWidth="1"/>
    <col min="11268" max="11269" width="4.7109375" style="1" customWidth="1"/>
    <col min="11270" max="11270" width="17.42578125" style="1" customWidth="1"/>
    <col min="11271" max="11271" width="5.42578125" style="1" customWidth="1"/>
    <col min="11272" max="11274" width="14" style="1" customWidth="1"/>
    <col min="11275" max="11520" width="9.140625" style="1"/>
    <col min="11521" max="11521" width="0" style="1" hidden="1" customWidth="1"/>
    <col min="11522" max="11522" width="48.85546875" style="1" customWidth="1"/>
    <col min="11523" max="11523" width="5.28515625" style="1" customWidth="1"/>
    <col min="11524" max="11525" width="4.7109375" style="1" customWidth="1"/>
    <col min="11526" max="11526" width="17.42578125" style="1" customWidth="1"/>
    <col min="11527" max="11527" width="5.42578125" style="1" customWidth="1"/>
    <col min="11528" max="11530" width="14" style="1" customWidth="1"/>
    <col min="11531" max="11776" width="9.140625" style="1"/>
    <col min="11777" max="11777" width="0" style="1" hidden="1" customWidth="1"/>
    <col min="11778" max="11778" width="48.85546875" style="1" customWidth="1"/>
    <col min="11779" max="11779" width="5.28515625" style="1" customWidth="1"/>
    <col min="11780" max="11781" width="4.7109375" style="1" customWidth="1"/>
    <col min="11782" max="11782" width="17.42578125" style="1" customWidth="1"/>
    <col min="11783" max="11783" width="5.42578125" style="1" customWidth="1"/>
    <col min="11784" max="11786" width="14" style="1" customWidth="1"/>
    <col min="11787" max="12032" width="9.140625" style="1"/>
    <col min="12033" max="12033" width="0" style="1" hidden="1" customWidth="1"/>
    <col min="12034" max="12034" width="48.85546875" style="1" customWidth="1"/>
    <col min="12035" max="12035" width="5.28515625" style="1" customWidth="1"/>
    <col min="12036" max="12037" width="4.7109375" style="1" customWidth="1"/>
    <col min="12038" max="12038" width="17.42578125" style="1" customWidth="1"/>
    <col min="12039" max="12039" width="5.42578125" style="1" customWidth="1"/>
    <col min="12040" max="12042" width="14" style="1" customWidth="1"/>
    <col min="12043" max="12288" width="9.140625" style="1"/>
    <col min="12289" max="12289" width="0" style="1" hidden="1" customWidth="1"/>
    <col min="12290" max="12290" width="48.85546875" style="1" customWidth="1"/>
    <col min="12291" max="12291" width="5.28515625" style="1" customWidth="1"/>
    <col min="12292" max="12293" width="4.7109375" style="1" customWidth="1"/>
    <col min="12294" max="12294" width="17.42578125" style="1" customWidth="1"/>
    <col min="12295" max="12295" width="5.42578125" style="1" customWidth="1"/>
    <col min="12296" max="12298" width="14" style="1" customWidth="1"/>
    <col min="12299" max="12544" width="9.140625" style="1"/>
    <col min="12545" max="12545" width="0" style="1" hidden="1" customWidth="1"/>
    <col min="12546" max="12546" width="48.85546875" style="1" customWidth="1"/>
    <col min="12547" max="12547" width="5.28515625" style="1" customWidth="1"/>
    <col min="12548" max="12549" width="4.7109375" style="1" customWidth="1"/>
    <col min="12550" max="12550" width="17.42578125" style="1" customWidth="1"/>
    <col min="12551" max="12551" width="5.42578125" style="1" customWidth="1"/>
    <col min="12552" max="12554" width="14" style="1" customWidth="1"/>
    <col min="12555" max="12800" width="9.140625" style="1"/>
    <col min="12801" max="12801" width="0" style="1" hidden="1" customWidth="1"/>
    <col min="12802" max="12802" width="48.85546875" style="1" customWidth="1"/>
    <col min="12803" max="12803" width="5.28515625" style="1" customWidth="1"/>
    <col min="12804" max="12805" width="4.7109375" style="1" customWidth="1"/>
    <col min="12806" max="12806" width="17.42578125" style="1" customWidth="1"/>
    <col min="12807" max="12807" width="5.42578125" style="1" customWidth="1"/>
    <col min="12808" max="12810" width="14" style="1" customWidth="1"/>
    <col min="12811" max="13056" width="9.140625" style="1"/>
    <col min="13057" max="13057" width="0" style="1" hidden="1" customWidth="1"/>
    <col min="13058" max="13058" width="48.85546875" style="1" customWidth="1"/>
    <col min="13059" max="13059" width="5.28515625" style="1" customWidth="1"/>
    <col min="13060" max="13061" width="4.7109375" style="1" customWidth="1"/>
    <col min="13062" max="13062" width="17.42578125" style="1" customWidth="1"/>
    <col min="13063" max="13063" width="5.42578125" style="1" customWidth="1"/>
    <col min="13064" max="13066" width="14" style="1" customWidth="1"/>
    <col min="13067" max="13312" width="9.140625" style="1"/>
    <col min="13313" max="13313" width="0" style="1" hidden="1" customWidth="1"/>
    <col min="13314" max="13314" width="48.85546875" style="1" customWidth="1"/>
    <col min="13315" max="13315" width="5.28515625" style="1" customWidth="1"/>
    <col min="13316" max="13317" width="4.7109375" style="1" customWidth="1"/>
    <col min="13318" max="13318" width="17.42578125" style="1" customWidth="1"/>
    <col min="13319" max="13319" width="5.42578125" style="1" customWidth="1"/>
    <col min="13320" max="13322" width="14" style="1" customWidth="1"/>
    <col min="13323" max="13568" width="9.140625" style="1"/>
    <col min="13569" max="13569" width="0" style="1" hidden="1" customWidth="1"/>
    <col min="13570" max="13570" width="48.85546875" style="1" customWidth="1"/>
    <col min="13571" max="13571" width="5.28515625" style="1" customWidth="1"/>
    <col min="13572" max="13573" width="4.7109375" style="1" customWidth="1"/>
    <col min="13574" max="13574" width="17.42578125" style="1" customWidth="1"/>
    <col min="13575" max="13575" width="5.42578125" style="1" customWidth="1"/>
    <col min="13576" max="13578" width="14" style="1" customWidth="1"/>
    <col min="13579" max="13824" width="9.140625" style="1"/>
    <col min="13825" max="13825" width="0" style="1" hidden="1" customWidth="1"/>
    <col min="13826" max="13826" width="48.85546875" style="1" customWidth="1"/>
    <col min="13827" max="13827" width="5.28515625" style="1" customWidth="1"/>
    <col min="13828" max="13829" width="4.7109375" style="1" customWidth="1"/>
    <col min="13830" max="13830" width="17.42578125" style="1" customWidth="1"/>
    <col min="13831" max="13831" width="5.42578125" style="1" customWidth="1"/>
    <col min="13832" max="13834" width="14" style="1" customWidth="1"/>
    <col min="13835" max="14080" width="9.140625" style="1"/>
    <col min="14081" max="14081" width="0" style="1" hidden="1" customWidth="1"/>
    <col min="14082" max="14082" width="48.85546875" style="1" customWidth="1"/>
    <col min="14083" max="14083" width="5.28515625" style="1" customWidth="1"/>
    <col min="14084" max="14085" width="4.7109375" style="1" customWidth="1"/>
    <col min="14086" max="14086" width="17.42578125" style="1" customWidth="1"/>
    <col min="14087" max="14087" width="5.42578125" style="1" customWidth="1"/>
    <col min="14088" max="14090" width="14" style="1" customWidth="1"/>
    <col min="14091" max="14336" width="9.140625" style="1"/>
    <col min="14337" max="14337" width="0" style="1" hidden="1" customWidth="1"/>
    <col min="14338" max="14338" width="48.85546875" style="1" customWidth="1"/>
    <col min="14339" max="14339" width="5.28515625" style="1" customWidth="1"/>
    <col min="14340" max="14341" width="4.7109375" style="1" customWidth="1"/>
    <col min="14342" max="14342" width="17.42578125" style="1" customWidth="1"/>
    <col min="14343" max="14343" width="5.42578125" style="1" customWidth="1"/>
    <col min="14344" max="14346" width="14" style="1" customWidth="1"/>
    <col min="14347" max="14592" width="9.140625" style="1"/>
    <col min="14593" max="14593" width="0" style="1" hidden="1" customWidth="1"/>
    <col min="14594" max="14594" width="48.85546875" style="1" customWidth="1"/>
    <col min="14595" max="14595" width="5.28515625" style="1" customWidth="1"/>
    <col min="14596" max="14597" width="4.7109375" style="1" customWidth="1"/>
    <col min="14598" max="14598" width="17.42578125" style="1" customWidth="1"/>
    <col min="14599" max="14599" width="5.42578125" style="1" customWidth="1"/>
    <col min="14600" max="14602" width="14" style="1" customWidth="1"/>
    <col min="14603" max="14848" width="9.140625" style="1"/>
    <col min="14849" max="14849" width="0" style="1" hidden="1" customWidth="1"/>
    <col min="14850" max="14850" width="48.85546875" style="1" customWidth="1"/>
    <col min="14851" max="14851" width="5.28515625" style="1" customWidth="1"/>
    <col min="14852" max="14853" width="4.7109375" style="1" customWidth="1"/>
    <col min="14854" max="14854" width="17.42578125" style="1" customWidth="1"/>
    <col min="14855" max="14855" width="5.42578125" style="1" customWidth="1"/>
    <col min="14856" max="14858" width="14" style="1" customWidth="1"/>
    <col min="14859" max="15104" width="9.140625" style="1"/>
    <col min="15105" max="15105" width="0" style="1" hidden="1" customWidth="1"/>
    <col min="15106" max="15106" width="48.85546875" style="1" customWidth="1"/>
    <col min="15107" max="15107" width="5.28515625" style="1" customWidth="1"/>
    <col min="15108" max="15109" width="4.7109375" style="1" customWidth="1"/>
    <col min="15110" max="15110" width="17.42578125" style="1" customWidth="1"/>
    <col min="15111" max="15111" width="5.42578125" style="1" customWidth="1"/>
    <col min="15112" max="15114" width="14" style="1" customWidth="1"/>
    <col min="15115" max="15360" width="9.140625" style="1"/>
    <col min="15361" max="15361" width="0" style="1" hidden="1" customWidth="1"/>
    <col min="15362" max="15362" width="48.85546875" style="1" customWidth="1"/>
    <col min="15363" max="15363" width="5.28515625" style="1" customWidth="1"/>
    <col min="15364" max="15365" width="4.7109375" style="1" customWidth="1"/>
    <col min="15366" max="15366" width="17.42578125" style="1" customWidth="1"/>
    <col min="15367" max="15367" width="5.42578125" style="1" customWidth="1"/>
    <col min="15368" max="15370" width="14" style="1" customWidth="1"/>
    <col min="15371" max="15616" width="9.140625" style="1"/>
    <col min="15617" max="15617" width="0" style="1" hidden="1" customWidth="1"/>
    <col min="15618" max="15618" width="48.85546875" style="1" customWidth="1"/>
    <col min="15619" max="15619" width="5.28515625" style="1" customWidth="1"/>
    <col min="15620" max="15621" width="4.7109375" style="1" customWidth="1"/>
    <col min="15622" max="15622" width="17.42578125" style="1" customWidth="1"/>
    <col min="15623" max="15623" width="5.42578125" style="1" customWidth="1"/>
    <col min="15624" max="15626" width="14" style="1" customWidth="1"/>
    <col min="15627" max="15872" width="9.140625" style="1"/>
    <col min="15873" max="15873" width="0" style="1" hidden="1" customWidth="1"/>
    <col min="15874" max="15874" width="48.85546875" style="1" customWidth="1"/>
    <col min="15875" max="15875" width="5.28515625" style="1" customWidth="1"/>
    <col min="15876" max="15877" width="4.7109375" style="1" customWidth="1"/>
    <col min="15878" max="15878" width="17.42578125" style="1" customWidth="1"/>
    <col min="15879" max="15879" width="5.42578125" style="1" customWidth="1"/>
    <col min="15880" max="15882" width="14" style="1" customWidth="1"/>
    <col min="15883" max="16128" width="9.140625" style="1"/>
    <col min="16129" max="16129" width="0" style="1" hidden="1" customWidth="1"/>
    <col min="16130" max="16130" width="48.85546875" style="1" customWidth="1"/>
    <col min="16131" max="16131" width="5.28515625" style="1" customWidth="1"/>
    <col min="16132" max="16133" width="4.7109375" style="1" customWidth="1"/>
    <col min="16134" max="16134" width="17.42578125" style="1" customWidth="1"/>
    <col min="16135" max="16135" width="5.42578125" style="1" customWidth="1"/>
    <col min="16136" max="16138" width="14" style="1" customWidth="1"/>
    <col min="16139" max="16384" width="9.140625" style="1"/>
  </cols>
  <sheetData>
    <row r="1" spans="2:32" x14ac:dyDescent="0.25">
      <c r="G1" s="621" t="s">
        <v>0</v>
      </c>
      <c r="H1" s="620"/>
      <c r="I1" s="620"/>
      <c r="J1" s="620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</row>
    <row r="2" spans="2:32" x14ac:dyDescent="0.25">
      <c r="G2" s="620" t="s">
        <v>1</v>
      </c>
      <c r="H2" s="620"/>
      <c r="I2" s="620"/>
      <c r="J2" s="620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</row>
    <row r="3" spans="2:32" x14ac:dyDescent="0.25">
      <c r="G3" s="620" t="s">
        <v>2</v>
      </c>
      <c r="H3" s="620"/>
      <c r="I3" s="620"/>
      <c r="J3" s="620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2:32" x14ac:dyDescent="0.25">
      <c r="G4" s="620" t="s">
        <v>3</v>
      </c>
      <c r="H4" s="620"/>
      <c r="I4" s="620"/>
      <c r="J4" s="620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2:32" x14ac:dyDescent="0.25">
      <c r="F5" s="3"/>
      <c r="G5" s="620" t="s">
        <v>4</v>
      </c>
      <c r="H5" s="620"/>
      <c r="I5" s="620"/>
      <c r="J5" s="620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2:32" x14ac:dyDescent="0.25">
      <c r="F6" s="3"/>
      <c r="G6" s="620" t="s">
        <v>5</v>
      </c>
      <c r="H6" s="620"/>
      <c r="I6" s="620"/>
      <c r="J6" s="620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2:32" x14ac:dyDescent="0.25">
      <c r="F7" s="3"/>
      <c r="G7" s="620" t="s">
        <v>6</v>
      </c>
      <c r="H7" s="620"/>
      <c r="I7" s="620"/>
      <c r="J7" s="620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2:32" x14ac:dyDescent="0.25">
      <c r="F8" s="3"/>
      <c r="G8" s="620" t="s">
        <v>7</v>
      </c>
      <c r="H8" s="620"/>
      <c r="I8" s="620"/>
      <c r="J8" s="620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2:32" x14ac:dyDescent="0.25">
      <c r="F9" s="3"/>
      <c r="G9" s="5"/>
      <c r="H9" s="5"/>
      <c r="I9" s="5"/>
      <c r="J9" s="5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2:32" x14ac:dyDescent="0.25">
      <c r="B10" s="622" t="s">
        <v>8</v>
      </c>
      <c r="C10" s="622"/>
      <c r="D10" s="622"/>
      <c r="E10" s="622"/>
      <c r="F10" s="622"/>
      <c r="G10" s="622"/>
      <c r="H10" s="622"/>
      <c r="I10" s="622"/>
      <c r="J10" s="622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2:32" x14ac:dyDescent="0.25">
      <c r="B11" s="622"/>
      <c r="C11" s="622"/>
      <c r="D11" s="622"/>
      <c r="E11" s="622"/>
      <c r="F11" s="622"/>
      <c r="G11" s="622"/>
      <c r="H11" s="622"/>
      <c r="I11" s="622"/>
      <c r="J11" s="622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2:32" x14ac:dyDescent="0.25">
      <c r="B12" s="622"/>
      <c r="C12" s="622"/>
      <c r="D12" s="622"/>
      <c r="E12" s="622"/>
      <c r="F12" s="622"/>
      <c r="G12" s="622"/>
      <c r="H12" s="622"/>
      <c r="I12" s="622"/>
      <c r="J12" s="622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2:32" x14ac:dyDescent="0.25">
      <c r="B13" s="622"/>
      <c r="C13" s="622"/>
      <c r="D13" s="622"/>
      <c r="E13" s="622"/>
      <c r="F13" s="622"/>
      <c r="G13" s="622"/>
      <c r="H13" s="622"/>
      <c r="I13" s="622"/>
      <c r="J13" s="622"/>
    </row>
    <row r="14" spans="2:32" ht="16.149999999999999" customHeight="1" thickBot="1" x14ac:dyDescent="0.3">
      <c r="B14" s="623"/>
      <c r="C14" s="623"/>
      <c r="D14" s="623"/>
      <c r="E14" s="623"/>
      <c r="F14" s="623"/>
      <c r="G14" s="623"/>
      <c r="H14" s="8"/>
      <c r="I14" s="624" t="s">
        <v>9</v>
      </c>
      <c r="J14" s="624"/>
    </row>
    <row r="15" spans="2:32" ht="16.5" customHeight="1" x14ac:dyDescent="0.25">
      <c r="B15" s="627" t="s">
        <v>10</v>
      </c>
      <c r="C15" s="629" t="s">
        <v>11</v>
      </c>
      <c r="D15" s="629" t="s">
        <v>12</v>
      </c>
      <c r="E15" s="629" t="s">
        <v>13</v>
      </c>
      <c r="F15" s="629" t="s">
        <v>14</v>
      </c>
      <c r="G15" s="629" t="s">
        <v>15</v>
      </c>
      <c r="H15" s="625" t="s">
        <v>16</v>
      </c>
      <c r="I15" s="625" t="s">
        <v>17</v>
      </c>
      <c r="J15" s="625" t="s">
        <v>18</v>
      </c>
    </row>
    <row r="16" spans="2:32" ht="45.75" customHeight="1" thickBot="1" x14ac:dyDescent="0.3">
      <c r="B16" s="628"/>
      <c r="C16" s="630"/>
      <c r="D16" s="630"/>
      <c r="E16" s="630"/>
      <c r="F16" s="630"/>
      <c r="G16" s="630"/>
      <c r="H16" s="626"/>
      <c r="I16" s="626"/>
      <c r="J16" s="626"/>
    </row>
    <row r="17" spans="2:10" ht="16.5" thickBot="1" x14ac:dyDescent="0.3">
      <c r="B17" s="9">
        <v>1</v>
      </c>
      <c r="C17" s="10">
        <v>2</v>
      </c>
      <c r="D17" s="11">
        <v>3</v>
      </c>
      <c r="E17" s="11">
        <v>4</v>
      </c>
      <c r="F17" s="11">
        <v>5</v>
      </c>
      <c r="G17" s="11">
        <v>6</v>
      </c>
      <c r="H17" s="12">
        <v>7</v>
      </c>
      <c r="I17" s="12">
        <v>8</v>
      </c>
      <c r="J17" s="12">
        <v>9</v>
      </c>
    </row>
    <row r="18" spans="2:10" ht="16.5" thickBot="1" x14ac:dyDescent="0.3">
      <c r="B18" s="11" t="s">
        <v>19</v>
      </c>
      <c r="C18" s="13">
        <v>850</v>
      </c>
      <c r="D18" s="14"/>
      <c r="E18" s="15"/>
      <c r="F18" s="15"/>
      <c r="G18" s="15"/>
      <c r="H18" s="16">
        <f>H19+H73+H108+H171+H187+H194+H213+H220+H262</f>
        <v>332439.89999999997</v>
      </c>
      <c r="I18" s="16">
        <f>I19+I73+I108+I171+I187+I194+I213+I220+I262</f>
        <v>252356.5</v>
      </c>
      <c r="J18" s="16">
        <f>J19+J73+J108+J171+J187+J194+J213+J220+J262</f>
        <v>159175.6</v>
      </c>
    </row>
    <row r="19" spans="2:10" ht="16.5" thickBot="1" x14ac:dyDescent="0.3">
      <c r="B19" s="17" t="s">
        <v>20</v>
      </c>
      <c r="C19" s="18">
        <v>850</v>
      </c>
      <c r="D19" s="19" t="s">
        <v>21</v>
      </c>
      <c r="E19" s="20"/>
      <c r="F19" s="20"/>
      <c r="G19" s="20"/>
      <c r="H19" s="21">
        <f>H20+H24+H28+H35+H39+H43</f>
        <v>120329.5</v>
      </c>
      <c r="I19" s="21">
        <f t="shared" ref="I19:J19" si="0">I20+I24+I28+I35+I39+I43</f>
        <v>121134.29999999999</v>
      </c>
      <c r="J19" s="21">
        <f t="shared" si="0"/>
        <v>102830.9</v>
      </c>
    </row>
    <row r="20" spans="2:10" ht="47.25" x14ac:dyDescent="0.25">
      <c r="B20" s="22" t="s">
        <v>22</v>
      </c>
      <c r="C20" s="23">
        <v>850</v>
      </c>
      <c r="D20" s="24" t="s">
        <v>21</v>
      </c>
      <c r="E20" s="25" t="s">
        <v>23</v>
      </c>
      <c r="F20" s="26"/>
      <c r="G20" s="26"/>
      <c r="H20" s="27">
        <f t="shared" ref="H20:J21" si="1">H21</f>
        <v>2789.7</v>
      </c>
      <c r="I20" s="28">
        <f t="shared" si="1"/>
        <v>2911.5</v>
      </c>
      <c r="J20" s="28">
        <f t="shared" si="1"/>
        <v>2911.5</v>
      </c>
    </row>
    <row r="21" spans="2:10" ht="31.5" x14ac:dyDescent="0.25">
      <c r="B21" s="29" t="s">
        <v>24</v>
      </c>
      <c r="C21" s="30">
        <v>850</v>
      </c>
      <c r="D21" s="31" t="s">
        <v>25</v>
      </c>
      <c r="E21" s="32" t="s">
        <v>26</v>
      </c>
      <c r="F21" s="33" t="s">
        <v>27</v>
      </c>
      <c r="G21" s="34"/>
      <c r="H21" s="35">
        <f t="shared" si="1"/>
        <v>2789.7</v>
      </c>
      <c r="I21" s="35">
        <f t="shared" si="1"/>
        <v>2911.5</v>
      </c>
      <c r="J21" s="35">
        <f t="shared" si="1"/>
        <v>2911.5</v>
      </c>
    </row>
    <row r="22" spans="2:10" x14ac:dyDescent="0.25">
      <c r="B22" s="36" t="s">
        <v>28</v>
      </c>
      <c r="C22" s="37">
        <v>850</v>
      </c>
      <c r="D22" s="38" t="s">
        <v>25</v>
      </c>
      <c r="E22" s="39" t="s">
        <v>26</v>
      </c>
      <c r="F22" s="40" t="s">
        <v>29</v>
      </c>
      <c r="G22" s="41"/>
      <c r="H22" s="42">
        <f t="shared" ref="H22:J22" si="2">SUM(H23)</f>
        <v>2789.7</v>
      </c>
      <c r="I22" s="42">
        <f t="shared" si="2"/>
        <v>2911.5</v>
      </c>
      <c r="J22" s="42">
        <f t="shared" si="2"/>
        <v>2911.5</v>
      </c>
    </row>
    <row r="23" spans="2:10" ht="126" x14ac:dyDescent="0.25">
      <c r="B23" s="43" t="s">
        <v>30</v>
      </c>
      <c r="C23" s="44">
        <v>850</v>
      </c>
      <c r="D23" s="45" t="s">
        <v>25</v>
      </c>
      <c r="E23" s="46" t="s">
        <v>26</v>
      </c>
      <c r="F23" s="47" t="s">
        <v>31</v>
      </c>
      <c r="G23" s="48" t="s">
        <v>32</v>
      </c>
      <c r="H23" s="49">
        <v>2789.7</v>
      </c>
      <c r="I23" s="50">
        <v>2911.5</v>
      </c>
      <c r="J23" s="50">
        <v>2911.5</v>
      </c>
    </row>
    <row r="24" spans="2:10" ht="78.75" x14ac:dyDescent="0.25">
      <c r="B24" s="51" t="s">
        <v>33</v>
      </c>
      <c r="C24" s="52">
        <v>850</v>
      </c>
      <c r="D24" s="53" t="s">
        <v>21</v>
      </c>
      <c r="E24" s="54" t="s">
        <v>34</v>
      </c>
      <c r="F24" s="52"/>
      <c r="G24" s="52"/>
      <c r="H24" s="55">
        <f>H25</f>
        <v>12</v>
      </c>
      <c r="I24" s="56">
        <f t="shared" ref="H24:J26" si="3">I25</f>
        <v>12</v>
      </c>
      <c r="J24" s="56">
        <f t="shared" si="3"/>
        <v>0</v>
      </c>
    </row>
    <row r="25" spans="2:10" ht="31.5" x14ac:dyDescent="0.25">
      <c r="B25" s="29" t="s">
        <v>24</v>
      </c>
      <c r="C25" s="30">
        <v>850</v>
      </c>
      <c r="D25" s="31" t="s">
        <v>25</v>
      </c>
      <c r="E25" s="57" t="s">
        <v>35</v>
      </c>
      <c r="F25" s="58">
        <v>99</v>
      </c>
      <c r="G25" s="34"/>
      <c r="H25" s="35">
        <f t="shared" si="3"/>
        <v>12</v>
      </c>
      <c r="I25" s="59">
        <f t="shared" si="3"/>
        <v>12</v>
      </c>
      <c r="J25" s="59">
        <f t="shared" si="3"/>
        <v>0</v>
      </c>
    </row>
    <row r="26" spans="2:10" x14ac:dyDescent="0.25">
      <c r="B26" s="36" t="s">
        <v>28</v>
      </c>
      <c r="C26" s="37">
        <v>850</v>
      </c>
      <c r="D26" s="38" t="s">
        <v>25</v>
      </c>
      <c r="E26" s="39" t="s">
        <v>35</v>
      </c>
      <c r="F26" s="60" t="s">
        <v>36</v>
      </c>
      <c r="G26" s="41"/>
      <c r="H26" s="61">
        <f t="shared" si="3"/>
        <v>12</v>
      </c>
      <c r="I26" s="61">
        <f t="shared" si="3"/>
        <v>12</v>
      </c>
      <c r="J26" s="61">
        <f t="shared" si="3"/>
        <v>0</v>
      </c>
    </row>
    <row r="27" spans="2:10" s="62" customFormat="1" ht="63" x14ac:dyDescent="0.25">
      <c r="B27" s="43" t="s">
        <v>37</v>
      </c>
      <c r="C27" s="44">
        <v>850</v>
      </c>
      <c r="D27" s="45" t="s">
        <v>25</v>
      </c>
      <c r="E27" s="46" t="s">
        <v>35</v>
      </c>
      <c r="F27" s="63" t="s">
        <v>38</v>
      </c>
      <c r="G27" s="46" t="s">
        <v>39</v>
      </c>
      <c r="H27" s="64">
        <v>12</v>
      </c>
      <c r="I27" s="65">
        <v>12</v>
      </c>
      <c r="J27" s="65"/>
    </row>
    <row r="28" spans="2:10" s="66" customFormat="1" ht="78.75" x14ac:dyDescent="0.25">
      <c r="B28" s="67" t="s">
        <v>40</v>
      </c>
      <c r="C28" s="68">
        <v>850</v>
      </c>
      <c r="D28" s="69" t="s">
        <v>25</v>
      </c>
      <c r="E28" s="70" t="s">
        <v>41</v>
      </c>
      <c r="F28" s="71"/>
      <c r="G28" s="71"/>
      <c r="H28" s="72">
        <f>H29</f>
        <v>54572.9</v>
      </c>
      <c r="I28" s="72">
        <f t="shared" ref="I28:J28" si="4">I29</f>
        <v>56057.8</v>
      </c>
      <c r="J28" s="72">
        <f t="shared" si="4"/>
        <v>45750.7</v>
      </c>
    </row>
    <row r="29" spans="2:10" ht="31.5" x14ac:dyDescent="0.25">
      <c r="B29" s="29" t="s">
        <v>24</v>
      </c>
      <c r="C29" s="30">
        <v>850</v>
      </c>
      <c r="D29" s="31" t="s">
        <v>25</v>
      </c>
      <c r="E29" s="57" t="s">
        <v>41</v>
      </c>
      <c r="F29" s="102">
        <v>99</v>
      </c>
      <c r="G29" s="103"/>
      <c r="H29" s="35">
        <f t="shared" ref="H29:J29" si="5">H30</f>
        <v>54572.9</v>
      </c>
      <c r="I29" s="59">
        <f t="shared" si="5"/>
        <v>56057.8</v>
      </c>
      <c r="J29" s="59">
        <f t="shared" si="5"/>
        <v>45750.7</v>
      </c>
    </row>
    <row r="30" spans="2:10" x14ac:dyDescent="0.25">
      <c r="B30" s="36" t="s">
        <v>28</v>
      </c>
      <c r="C30" s="37">
        <v>850</v>
      </c>
      <c r="D30" s="38" t="s">
        <v>25</v>
      </c>
      <c r="E30" s="39" t="s">
        <v>41</v>
      </c>
      <c r="F30" s="40" t="s">
        <v>29</v>
      </c>
      <c r="G30" s="41"/>
      <c r="H30" s="42">
        <f t="shared" ref="H30:J30" si="6">H32+H33+H34+H31</f>
        <v>54572.9</v>
      </c>
      <c r="I30" s="42">
        <f t="shared" si="6"/>
        <v>56057.8</v>
      </c>
      <c r="J30" s="42">
        <f t="shared" si="6"/>
        <v>45750.7</v>
      </c>
    </row>
    <row r="31" spans="2:10" ht="126" x14ac:dyDescent="0.25">
      <c r="B31" s="43" t="s">
        <v>47</v>
      </c>
      <c r="C31" s="44">
        <v>850</v>
      </c>
      <c r="D31" s="45" t="s">
        <v>25</v>
      </c>
      <c r="E31" s="46" t="s">
        <v>41</v>
      </c>
      <c r="F31" s="104" t="s">
        <v>48</v>
      </c>
      <c r="G31" s="46" t="s">
        <v>32</v>
      </c>
      <c r="H31" s="49">
        <v>9903</v>
      </c>
      <c r="I31" s="50">
        <v>10335.799999999999</v>
      </c>
      <c r="J31" s="49">
        <v>10335.799999999999</v>
      </c>
    </row>
    <row r="32" spans="2:10" ht="110.25" x14ac:dyDescent="0.25">
      <c r="B32" s="43" t="s">
        <v>49</v>
      </c>
      <c r="C32" s="44">
        <v>850</v>
      </c>
      <c r="D32" s="45" t="s">
        <v>25</v>
      </c>
      <c r="E32" s="46" t="s">
        <v>41</v>
      </c>
      <c r="F32" s="104" t="s">
        <v>38</v>
      </c>
      <c r="G32" s="46" t="s">
        <v>32</v>
      </c>
      <c r="H32" s="49">
        <v>38108.800000000003</v>
      </c>
      <c r="I32" s="50">
        <v>39659.699999999997</v>
      </c>
      <c r="J32" s="49">
        <v>35414.9</v>
      </c>
    </row>
    <row r="33" spans="2:10" ht="63" x14ac:dyDescent="0.25">
      <c r="B33" s="43" t="s">
        <v>37</v>
      </c>
      <c r="C33" s="44">
        <v>850</v>
      </c>
      <c r="D33" s="45" t="s">
        <v>25</v>
      </c>
      <c r="E33" s="46" t="s">
        <v>41</v>
      </c>
      <c r="F33" s="104" t="s">
        <v>38</v>
      </c>
      <c r="G33" s="46" t="s">
        <v>39</v>
      </c>
      <c r="H33" s="49">
        <v>6155.7</v>
      </c>
      <c r="I33" s="50">
        <v>5660.9</v>
      </c>
      <c r="J33" s="49"/>
    </row>
    <row r="34" spans="2:10" ht="47.25" x14ac:dyDescent="0.25">
      <c r="B34" s="43" t="s">
        <v>50</v>
      </c>
      <c r="C34" s="44">
        <v>850</v>
      </c>
      <c r="D34" s="45" t="s">
        <v>25</v>
      </c>
      <c r="E34" s="46" t="s">
        <v>41</v>
      </c>
      <c r="F34" s="104" t="s">
        <v>38</v>
      </c>
      <c r="G34" s="46" t="s">
        <v>51</v>
      </c>
      <c r="H34" s="49">
        <v>405.4</v>
      </c>
      <c r="I34" s="50">
        <v>401.4</v>
      </c>
      <c r="J34" s="49"/>
    </row>
    <row r="35" spans="2:10" s="105" customFormat="1" x14ac:dyDescent="0.25">
      <c r="B35" s="51" t="s">
        <v>52</v>
      </c>
      <c r="C35" s="52">
        <v>850</v>
      </c>
      <c r="D35" s="53" t="s">
        <v>21</v>
      </c>
      <c r="E35" s="52" t="s">
        <v>53</v>
      </c>
      <c r="F35" s="52"/>
      <c r="G35" s="106"/>
      <c r="H35" s="55">
        <f t="shared" ref="H35:J37" si="7">H36</f>
        <v>3.5</v>
      </c>
      <c r="I35" s="55">
        <f t="shared" si="7"/>
        <v>3.7</v>
      </c>
      <c r="J35" s="55">
        <f t="shared" si="7"/>
        <v>67.099999999999994</v>
      </c>
    </row>
    <row r="36" spans="2:10" s="107" customFormat="1" ht="31.5" x14ac:dyDescent="0.25">
      <c r="B36" s="29" t="s">
        <v>24</v>
      </c>
      <c r="C36" s="30">
        <v>850</v>
      </c>
      <c r="D36" s="108" t="s">
        <v>25</v>
      </c>
      <c r="E36" s="109" t="s">
        <v>54</v>
      </c>
      <c r="F36" s="110" t="s">
        <v>27</v>
      </c>
      <c r="G36" s="111"/>
      <c r="H36" s="79">
        <f t="shared" si="7"/>
        <v>3.5</v>
      </c>
      <c r="I36" s="79">
        <f t="shared" si="7"/>
        <v>3.7</v>
      </c>
      <c r="J36" s="79">
        <f t="shared" si="7"/>
        <v>67.099999999999994</v>
      </c>
    </row>
    <row r="37" spans="2:10" s="112" customFormat="1" x14ac:dyDescent="0.25">
      <c r="B37" s="88" t="s">
        <v>28</v>
      </c>
      <c r="C37" s="89">
        <v>850</v>
      </c>
      <c r="D37" s="113" t="s">
        <v>25</v>
      </c>
      <c r="E37" s="114" t="s">
        <v>54</v>
      </c>
      <c r="F37" s="115" t="s">
        <v>29</v>
      </c>
      <c r="G37" s="116"/>
      <c r="H37" s="61">
        <f t="shared" si="7"/>
        <v>3.5</v>
      </c>
      <c r="I37" s="94">
        <f t="shared" si="7"/>
        <v>3.7</v>
      </c>
      <c r="J37" s="94">
        <f t="shared" si="7"/>
        <v>67.099999999999994</v>
      </c>
    </row>
    <row r="38" spans="2:10" s="62" customFormat="1" ht="94.5" x14ac:dyDescent="0.25">
      <c r="B38" s="96" t="s">
        <v>55</v>
      </c>
      <c r="C38" s="97">
        <v>850</v>
      </c>
      <c r="D38" s="117" t="s">
        <v>25</v>
      </c>
      <c r="E38" s="118" t="s">
        <v>54</v>
      </c>
      <c r="F38" s="119" t="s">
        <v>56</v>
      </c>
      <c r="G38" s="120">
        <v>200</v>
      </c>
      <c r="H38" s="64">
        <v>3.5</v>
      </c>
      <c r="I38" s="65">
        <v>3.7</v>
      </c>
      <c r="J38" s="65">
        <v>67.099999999999994</v>
      </c>
    </row>
    <row r="39" spans="2:10" x14ac:dyDescent="0.25">
      <c r="B39" s="51" t="s">
        <v>58</v>
      </c>
      <c r="C39" s="52">
        <v>850</v>
      </c>
      <c r="D39" s="53" t="s">
        <v>21</v>
      </c>
      <c r="E39" s="52">
        <v>11</v>
      </c>
      <c r="F39" s="52"/>
      <c r="G39" s="106"/>
      <c r="H39" s="55">
        <f t="shared" ref="H39:I41" si="8">H40</f>
        <v>4000</v>
      </c>
      <c r="I39" s="56">
        <f t="shared" si="8"/>
        <v>2000</v>
      </c>
      <c r="J39" s="56">
        <f>J40</f>
        <v>0</v>
      </c>
    </row>
    <row r="40" spans="2:10" ht="31.5" x14ac:dyDescent="0.25">
      <c r="B40" s="29" t="s">
        <v>24</v>
      </c>
      <c r="C40" s="30">
        <v>850</v>
      </c>
      <c r="D40" s="121" t="s">
        <v>21</v>
      </c>
      <c r="E40" s="122">
        <v>11</v>
      </c>
      <c r="F40" s="123">
        <v>99</v>
      </c>
      <c r="G40" s="124"/>
      <c r="H40" s="79">
        <f t="shared" si="8"/>
        <v>4000</v>
      </c>
      <c r="I40" s="125">
        <f t="shared" si="8"/>
        <v>2000</v>
      </c>
      <c r="J40" s="125">
        <f>J41</f>
        <v>0</v>
      </c>
    </row>
    <row r="41" spans="2:10" ht="110.25" customHeight="1" x14ac:dyDescent="0.25">
      <c r="B41" s="88" t="s">
        <v>28</v>
      </c>
      <c r="C41" s="89">
        <v>850</v>
      </c>
      <c r="D41" s="126" t="s">
        <v>21</v>
      </c>
      <c r="E41" s="127">
        <v>11</v>
      </c>
      <c r="F41" s="128" t="s">
        <v>29</v>
      </c>
      <c r="G41" s="129"/>
      <c r="H41" s="61">
        <f t="shared" si="8"/>
        <v>4000</v>
      </c>
      <c r="I41" s="94">
        <f t="shared" si="8"/>
        <v>2000</v>
      </c>
      <c r="J41" s="94">
        <f>J42</f>
        <v>0</v>
      </c>
    </row>
    <row r="42" spans="2:10" ht="47.25" x14ac:dyDescent="0.25">
      <c r="B42" s="96" t="s">
        <v>59</v>
      </c>
      <c r="C42" s="97">
        <v>850</v>
      </c>
      <c r="D42" s="130" t="s">
        <v>21</v>
      </c>
      <c r="E42" s="131">
        <v>11</v>
      </c>
      <c r="F42" s="132" t="s">
        <v>60</v>
      </c>
      <c r="G42" s="133">
        <v>800</v>
      </c>
      <c r="H42" s="64">
        <v>4000</v>
      </c>
      <c r="I42" s="65">
        <v>2000</v>
      </c>
      <c r="J42" s="65"/>
    </row>
    <row r="43" spans="2:10" s="95" customFormat="1" x14ac:dyDescent="0.25">
      <c r="B43" s="67" t="s">
        <v>61</v>
      </c>
      <c r="C43" s="68">
        <v>850</v>
      </c>
      <c r="D43" s="69" t="s">
        <v>25</v>
      </c>
      <c r="E43" s="70" t="s">
        <v>62</v>
      </c>
      <c r="F43" s="71"/>
      <c r="G43" s="71"/>
      <c r="H43" s="72">
        <f t="shared" ref="H43:J43" si="9">H68+H55+H44</f>
        <v>58951.4</v>
      </c>
      <c r="I43" s="72">
        <f t="shared" si="9"/>
        <v>60149.299999999996</v>
      </c>
      <c r="J43" s="72">
        <f t="shared" si="9"/>
        <v>54101.599999999999</v>
      </c>
    </row>
    <row r="44" spans="2:10" ht="63" x14ac:dyDescent="0.25">
      <c r="B44" s="134" t="s">
        <v>63</v>
      </c>
      <c r="C44" s="135">
        <v>850</v>
      </c>
      <c r="D44" s="31" t="s">
        <v>25</v>
      </c>
      <c r="E44" s="57" t="s">
        <v>62</v>
      </c>
      <c r="F44" s="136" t="s">
        <v>25</v>
      </c>
      <c r="G44" s="34"/>
      <c r="H44" s="35">
        <f t="shared" ref="H44:J44" si="10">H48+H52+H45</f>
        <v>1522.4</v>
      </c>
      <c r="I44" s="35">
        <f t="shared" si="10"/>
        <v>1481.6</v>
      </c>
      <c r="J44" s="35">
        <f t="shared" si="10"/>
        <v>1503.6</v>
      </c>
    </row>
    <row r="45" spans="2:10" ht="78.75" x14ac:dyDescent="0.25">
      <c r="B45" s="137" t="s">
        <v>64</v>
      </c>
      <c r="C45" s="138">
        <v>850</v>
      </c>
      <c r="D45" s="139" t="s">
        <v>25</v>
      </c>
      <c r="E45" s="140" t="s">
        <v>62</v>
      </c>
      <c r="F45" s="141" t="s">
        <v>65</v>
      </c>
      <c r="G45" s="142"/>
      <c r="H45" s="86">
        <f t="shared" ref="H45:J46" si="11">H46</f>
        <v>100</v>
      </c>
      <c r="I45" s="87">
        <f t="shared" si="11"/>
        <v>0</v>
      </c>
      <c r="J45" s="87">
        <f t="shared" si="11"/>
        <v>0</v>
      </c>
    </row>
    <row r="46" spans="2:10" ht="63" x14ac:dyDescent="0.25">
      <c r="B46" s="36" t="s">
        <v>66</v>
      </c>
      <c r="C46" s="37">
        <v>850</v>
      </c>
      <c r="D46" s="38" t="s">
        <v>25</v>
      </c>
      <c r="E46" s="39" t="s">
        <v>62</v>
      </c>
      <c r="F46" s="40" t="s">
        <v>67</v>
      </c>
      <c r="G46" s="41"/>
      <c r="H46" s="143">
        <f t="shared" si="11"/>
        <v>100</v>
      </c>
      <c r="I46" s="143">
        <f t="shared" si="11"/>
        <v>0</v>
      </c>
      <c r="J46" s="143">
        <f t="shared" si="11"/>
        <v>0</v>
      </c>
    </row>
    <row r="47" spans="2:10" ht="94.5" x14ac:dyDescent="0.25">
      <c r="B47" s="43" t="s">
        <v>68</v>
      </c>
      <c r="C47" s="44">
        <v>850</v>
      </c>
      <c r="D47" s="45" t="s">
        <v>25</v>
      </c>
      <c r="E47" s="46" t="s">
        <v>62</v>
      </c>
      <c r="F47" s="104" t="s">
        <v>69</v>
      </c>
      <c r="G47" s="46" t="s">
        <v>39</v>
      </c>
      <c r="H47" s="144">
        <v>100</v>
      </c>
      <c r="I47" s="145"/>
      <c r="J47" s="145"/>
    </row>
    <row r="48" spans="2:10" ht="47.25" x14ac:dyDescent="0.25">
      <c r="B48" s="137" t="s">
        <v>70</v>
      </c>
      <c r="C48" s="138">
        <v>850</v>
      </c>
      <c r="D48" s="139" t="s">
        <v>25</v>
      </c>
      <c r="E48" s="140" t="s">
        <v>62</v>
      </c>
      <c r="F48" s="141" t="s">
        <v>71</v>
      </c>
      <c r="G48" s="142"/>
      <c r="H48" s="86">
        <f t="shared" ref="H48:J48" si="12">H49</f>
        <v>593</v>
      </c>
      <c r="I48" s="87">
        <f t="shared" si="12"/>
        <v>616</v>
      </c>
      <c r="J48" s="87">
        <f t="shared" si="12"/>
        <v>638</v>
      </c>
    </row>
    <row r="49" spans="2:10" ht="63" x14ac:dyDescent="0.25">
      <c r="B49" s="36" t="s">
        <v>72</v>
      </c>
      <c r="C49" s="37">
        <v>850</v>
      </c>
      <c r="D49" s="38" t="s">
        <v>25</v>
      </c>
      <c r="E49" s="39" t="s">
        <v>62</v>
      </c>
      <c r="F49" s="40" t="s">
        <v>73</v>
      </c>
      <c r="G49" s="41"/>
      <c r="H49" s="143">
        <f t="shared" ref="H49:J49" si="13">H50+H51</f>
        <v>593</v>
      </c>
      <c r="I49" s="143">
        <f t="shared" si="13"/>
        <v>616</v>
      </c>
      <c r="J49" s="143">
        <f t="shared" si="13"/>
        <v>638</v>
      </c>
    </row>
    <row r="50" spans="2:10" ht="141.75" x14ac:dyDescent="0.25">
      <c r="B50" s="43" t="s">
        <v>74</v>
      </c>
      <c r="C50" s="44">
        <v>850</v>
      </c>
      <c r="D50" s="45" t="s">
        <v>25</v>
      </c>
      <c r="E50" s="46" t="s">
        <v>62</v>
      </c>
      <c r="F50" s="104" t="s">
        <v>75</v>
      </c>
      <c r="G50" s="46" t="s">
        <v>32</v>
      </c>
      <c r="H50" s="144">
        <v>524</v>
      </c>
      <c r="I50" s="145">
        <v>547</v>
      </c>
      <c r="J50" s="145">
        <v>569</v>
      </c>
    </row>
    <row r="51" spans="2:10" ht="94.5" x14ac:dyDescent="0.25">
      <c r="B51" s="43" t="s">
        <v>76</v>
      </c>
      <c r="C51" s="44">
        <v>850</v>
      </c>
      <c r="D51" s="45" t="s">
        <v>25</v>
      </c>
      <c r="E51" s="46" t="s">
        <v>62</v>
      </c>
      <c r="F51" s="104" t="s">
        <v>75</v>
      </c>
      <c r="G51" s="46" t="s">
        <v>39</v>
      </c>
      <c r="H51" s="144">
        <v>69</v>
      </c>
      <c r="I51" s="145">
        <v>69</v>
      </c>
      <c r="J51" s="145">
        <v>69</v>
      </c>
    </row>
    <row r="52" spans="2:10" ht="31.5" x14ac:dyDescent="0.25">
      <c r="B52" s="137" t="s">
        <v>77</v>
      </c>
      <c r="C52" s="138">
        <v>850</v>
      </c>
      <c r="D52" s="139" t="s">
        <v>25</v>
      </c>
      <c r="E52" s="140" t="s">
        <v>62</v>
      </c>
      <c r="F52" s="141" t="s">
        <v>78</v>
      </c>
      <c r="G52" s="142"/>
      <c r="H52" s="86">
        <f t="shared" ref="H52:J53" si="14">H53</f>
        <v>829.4</v>
      </c>
      <c r="I52" s="87">
        <f t="shared" si="14"/>
        <v>865.6</v>
      </c>
      <c r="J52" s="87">
        <f t="shared" si="14"/>
        <v>865.6</v>
      </c>
    </row>
    <row r="53" spans="2:10" ht="31.5" x14ac:dyDescent="0.25">
      <c r="B53" s="36" t="s">
        <v>79</v>
      </c>
      <c r="C53" s="37">
        <v>850</v>
      </c>
      <c r="D53" s="38" t="s">
        <v>25</v>
      </c>
      <c r="E53" s="39" t="s">
        <v>62</v>
      </c>
      <c r="F53" s="40" t="s">
        <v>80</v>
      </c>
      <c r="G53" s="41"/>
      <c r="H53" s="42">
        <f t="shared" si="14"/>
        <v>829.4</v>
      </c>
      <c r="I53" s="42">
        <f t="shared" si="14"/>
        <v>865.6</v>
      </c>
      <c r="J53" s="42">
        <f t="shared" si="14"/>
        <v>865.6</v>
      </c>
    </row>
    <row r="54" spans="2:10" ht="110.25" x14ac:dyDescent="0.25">
      <c r="B54" s="43" t="s">
        <v>49</v>
      </c>
      <c r="C54" s="44">
        <v>850</v>
      </c>
      <c r="D54" s="45" t="s">
        <v>25</v>
      </c>
      <c r="E54" s="46" t="s">
        <v>62</v>
      </c>
      <c r="F54" s="104" t="s">
        <v>81</v>
      </c>
      <c r="G54" s="46" t="s">
        <v>32</v>
      </c>
      <c r="H54" s="64">
        <v>829.4</v>
      </c>
      <c r="I54" s="65">
        <v>865.6</v>
      </c>
      <c r="J54" s="65">
        <v>865.6</v>
      </c>
    </row>
    <row r="55" spans="2:10" ht="78.75" x14ac:dyDescent="0.25">
      <c r="B55" s="29" t="s">
        <v>82</v>
      </c>
      <c r="C55" s="30">
        <v>850</v>
      </c>
      <c r="D55" s="31" t="s">
        <v>25</v>
      </c>
      <c r="E55" s="57" t="s">
        <v>62</v>
      </c>
      <c r="F55" s="136" t="s">
        <v>83</v>
      </c>
      <c r="G55" s="103"/>
      <c r="H55" s="79">
        <f t="shared" ref="H55:J55" si="15">H56+H61+H64</f>
        <v>1455</v>
      </c>
      <c r="I55" s="79">
        <f t="shared" si="15"/>
        <v>1455</v>
      </c>
      <c r="J55" s="79">
        <f t="shared" si="15"/>
        <v>0</v>
      </c>
    </row>
    <row r="56" spans="2:10" ht="63" x14ac:dyDescent="0.25">
      <c r="B56" s="146" t="s">
        <v>84</v>
      </c>
      <c r="C56" s="147">
        <v>850</v>
      </c>
      <c r="D56" s="139" t="s">
        <v>25</v>
      </c>
      <c r="E56" s="140" t="s">
        <v>62</v>
      </c>
      <c r="F56" s="141" t="s">
        <v>85</v>
      </c>
      <c r="G56" s="142"/>
      <c r="H56" s="86">
        <f t="shared" ref="H56:J56" si="16">H57</f>
        <v>600</v>
      </c>
      <c r="I56" s="86">
        <f t="shared" si="16"/>
        <v>600</v>
      </c>
      <c r="J56" s="86">
        <f t="shared" si="16"/>
        <v>0</v>
      </c>
    </row>
    <row r="57" spans="2:10" ht="63" x14ac:dyDescent="0.25">
      <c r="B57" s="36" t="s">
        <v>86</v>
      </c>
      <c r="C57" s="37">
        <v>850</v>
      </c>
      <c r="D57" s="38" t="s">
        <v>25</v>
      </c>
      <c r="E57" s="39" t="s">
        <v>62</v>
      </c>
      <c r="F57" s="40" t="s">
        <v>87</v>
      </c>
      <c r="G57" s="41"/>
      <c r="H57" s="61">
        <f t="shared" ref="H57:J57" si="17">SUM(H58:H60)</f>
        <v>600</v>
      </c>
      <c r="I57" s="61">
        <f t="shared" si="17"/>
        <v>600</v>
      </c>
      <c r="J57" s="61">
        <f t="shared" si="17"/>
        <v>0</v>
      </c>
    </row>
    <row r="58" spans="2:10" ht="63" x14ac:dyDescent="0.25">
      <c r="B58" s="43" t="s">
        <v>88</v>
      </c>
      <c r="C58" s="44">
        <v>850</v>
      </c>
      <c r="D58" s="45" t="s">
        <v>25</v>
      </c>
      <c r="E58" s="46" t="s">
        <v>62</v>
      </c>
      <c r="F58" s="104" t="s">
        <v>89</v>
      </c>
      <c r="G58" s="148" t="s">
        <v>90</v>
      </c>
      <c r="H58" s="144">
        <v>300</v>
      </c>
      <c r="I58" s="145">
        <v>300</v>
      </c>
      <c r="J58" s="145"/>
    </row>
    <row r="59" spans="2:10" ht="47.25" x14ac:dyDescent="0.25">
      <c r="B59" s="43" t="s">
        <v>46</v>
      </c>
      <c r="C59" s="44">
        <v>850</v>
      </c>
      <c r="D59" s="45" t="s">
        <v>25</v>
      </c>
      <c r="E59" s="46" t="s">
        <v>62</v>
      </c>
      <c r="F59" s="104" t="s">
        <v>91</v>
      </c>
      <c r="G59" s="149" t="s">
        <v>39</v>
      </c>
      <c r="H59" s="64">
        <v>5</v>
      </c>
      <c r="I59" s="65">
        <v>5</v>
      </c>
      <c r="J59" s="65"/>
    </row>
    <row r="60" spans="2:10" ht="31.5" x14ac:dyDescent="0.25">
      <c r="B60" s="43" t="s">
        <v>92</v>
      </c>
      <c r="C60" s="44">
        <v>850</v>
      </c>
      <c r="D60" s="45" t="s">
        <v>25</v>
      </c>
      <c r="E60" s="46" t="s">
        <v>62</v>
      </c>
      <c r="F60" s="104" t="s">
        <v>91</v>
      </c>
      <c r="G60" s="149" t="s">
        <v>90</v>
      </c>
      <c r="H60" s="64">
        <v>295</v>
      </c>
      <c r="I60" s="65">
        <v>295</v>
      </c>
      <c r="J60" s="65"/>
    </row>
    <row r="61" spans="2:10" s="66" customFormat="1" ht="63" x14ac:dyDescent="0.25">
      <c r="B61" s="146" t="s">
        <v>93</v>
      </c>
      <c r="C61" s="147">
        <v>850</v>
      </c>
      <c r="D61" s="139" t="s">
        <v>25</v>
      </c>
      <c r="E61" s="140" t="s">
        <v>62</v>
      </c>
      <c r="F61" s="141" t="s">
        <v>94</v>
      </c>
      <c r="G61" s="142"/>
      <c r="H61" s="86">
        <f t="shared" ref="H61:J62" si="18">H62</f>
        <v>300</v>
      </c>
      <c r="I61" s="86">
        <f t="shared" si="18"/>
        <v>300</v>
      </c>
      <c r="J61" s="86">
        <f t="shared" si="18"/>
        <v>0</v>
      </c>
    </row>
    <row r="62" spans="2:10" s="66" customFormat="1" ht="31.5" x14ac:dyDescent="0.25">
      <c r="B62" s="36" t="s">
        <v>95</v>
      </c>
      <c r="C62" s="37">
        <v>850</v>
      </c>
      <c r="D62" s="38" t="s">
        <v>25</v>
      </c>
      <c r="E62" s="39" t="s">
        <v>62</v>
      </c>
      <c r="F62" s="40" t="s">
        <v>96</v>
      </c>
      <c r="G62" s="41"/>
      <c r="H62" s="61">
        <f t="shared" si="18"/>
        <v>300</v>
      </c>
      <c r="I62" s="61">
        <f t="shared" si="18"/>
        <v>300</v>
      </c>
      <c r="J62" s="61">
        <f t="shared" si="18"/>
        <v>0</v>
      </c>
    </row>
    <row r="63" spans="2:10" ht="31.5" x14ac:dyDescent="0.25">
      <c r="B63" s="43" t="s">
        <v>97</v>
      </c>
      <c r="C63" s="44">
        <v>850</v>
      </c>
      <c r="D63" s="45" t="s">
        <v>25</v>
      </c>
      <c r="E63" s="46" t="s">
        <v>62</v>
      </c>
      <c r="F63" s="104" t="s">
        <v>98</v>
      </c>
      <c r="G63" s="149" t="s">
        <v>90</v>
      </c>
      <c r="H63" s="64">
        <v>300</v>
      </c>
      <c r="I63" s="65">
        <v>300</v>
      </c>
      <c r="J63" s="65"/>
    </row>
    <row r="64" spans="2:10" ht="94.5" x14ac:dyDescent="0.25">
      <c r="B64" s="146" t="s">
        <v>99</v>
      </c>
      <c r="C64" s="147">
        <v>850</v>
      </c>
      <c r="D64" s="139" t="s">
        <v>25</v>
      </c>
      <c r="E64" s="140" t="s">
        <v>62</v>
      </c>
      <c r="F64" s="141" t="s">
        <v>100</v>
      </c>
      <c r="G64" s="142"/>
      <c r="H64" s="86">
        <f t="shared" ref="H64:J64" si="19">H65</f>
        <v>555</v>
      </c>
      <c r="I64" s="86">
        <f t="shared" si="19"/>
        <v>555</v>
      </c>
      <c r="J64" s="86">
        <f t="shared" si="19"/>
        <v>0</v>
      </c>
    </row>
    <row r="65" spans="2:10" ht="63" x14ac:dyDescent="0.25">
      <c r="B65" s="36" t="s">
        <v>101</v>
      </c>
      <c r="C65" s="37">
        <v>850</v>
      </c>
      <c r="D65" s="38" t="s">
        <v>25</v>
      </c>
      <c r="E65" s="39" t="s">
        <v>62</v>
      </c>
      <c r="F65" s="40" t="s">
        <v>102</v>
      </c>
      <c r="G65" s="41"/>
      <c r="H65" s="61">
        <f t="shared" ref="H65:J65" si="20">H67+H66</f>
        <v>555</v>
      </c>
      <c r="I65" s="61">
        <f t="shared" si="20"/>
        <v>555</v>
      </c>
      <c r="J65" s="61">
        <f t="shared" si="20"/>
        <v>0</v>
      </c>
    </row>
    <row r="66" spans="2:10" ht="31.5" x14ac:dyDescent="0.25">
      <c r="B66" s="43" t="s">
        <v>103</v>
      </c>
      <c r="C66" s="44">
        <v>850</v>
      </c>
      <c r="D66" s="45" t="s">
        <v>25</v>
      </c>
      <c r="E66" s="46" t="s">
        <v>62</v>
      </c>
      <c r="F66" s="104" t="s">
        <v>104</v>
      </c>
      <c r="G66" s="149" t="s">
        <v>90</v>
      </c>
      <c r="H66" s="64">
        <v>240</v>
      </c>
      <c r="I66" s="65">
        <v>240</v>
      </c>
      <c r="J66" s="65"/>
    </row>
    <row r="67" spans="2:10" ht="47.25" x14ac:dyDescent="0.25">
      <c r="B67" s="43" t="s">
        <v>46</v>
      </c>
      <c r="C67" s="44">
        <v>850</v>
      </c>
      <c r="D67" s="45" t="s">
        <v>25</v>
      </c>
      <c r="E67" s="46" t="s">
        <v>62</v>
      </c>
      <c r="F67" s="104" t="s">
        <v>105</v>
      </c>
      <c r="G67" s="149" t="s">
        <v>39</v>
      </c>
      <c r="H67" s="64">
        <v>315</v>
      </c>
      <c r="I67" s="65">
        <v>315</v>
      </c>
      <c r="J67" s="65"/>
    </row>
    <row r="68" spans="2:10" ht="31.5" x14ac:dyDescent="0.25">
      <c r="B68" s="29" t="s">
        <v>24</v>
      </c>
      <c r="C68" s="30">
        <v>850</v>
      </c>
      <c r="D68" s="31" t="s">
        <v>25</v>
      </c>
      <c r="E68" s="57" t="s">
        <v>62</v>
      </c>
      <c r="F68" s="136" t="s">
        <v>106</v>
      </c>
      <c r="G68" s="103"/>
      <c r="H68" s="35">
        <f t="shared" ref="H68:J68" si="21">H69</f>
        <v>55974</v>
      </c>
      <c r="I68" s="59">
        <f t="shared" si="21"/>
        <v>57212.7</v>
      </c>
      <c r="J68" s="59">
        <f t="shared" si="21"/>
        <v>52598</v>
      </c>
    </row>
    <row r="69" spans="2:10" x14ac:dyDescent="0.25">
      <c r="B69" s="150" t="s">
        <v>107</v>
      </c>
      <c r="C69" s="89">
        <v>850</v>
      </c>
      <c r="D69" s="38" t="s">
        <v>25</v>
      </c>
      <c r="E69" s="39" t="s">
        <v>62</v>
      </c>
      <c r="F69" s="40" t="s">
        <v>36</v>
      </c>
      <c r="G69" s="41"/>
      <c r="H69" s="42">
        <f t="shared" ref="H69:J69" si="22">H70+H71+H72</f>
        <v>55974</v>
      </c>
      <c r="I69" s="42">
        <f t="shared" si="22"/>
        <v>57212.7</v>
      </c>
      <c r="J69" s="42">
        <f t="shared" si="22"/>
        <v>52598</v>
      </c>
    </row>
    <row r="70" spans="2:10" s="66" customFormat="1" ht="126" x14ac:dyDescent="0.25">
      <c r="B70" s="43" t="s">
        <v>108</v>
      </c>
      <c r="C70" s="44">
        <v>850</v>
      </c>
      <c r="D70" s="45" t="s">
        <v>25</v>
      </c>
      <c r="E70" s="46" t="s">
        <v>62</v>
      </c>
      <c r="F70" s="104" t="s">
        <v>109</v>
      </c>
      <c r="G70" s="46" t="s">
        <v>32</v>
      </c>
      <c r="H70" s="49">
        <v>49979.4</v>
      </c>
      <c r="I70" s="50">
        <v>52681.5</v>
      </c>
      <c r="J70" s="50">
        <v>52598</v>
      </c>
    </row>
    <row r="71" spans="2:10" s="66" customFormat="1" ht="78.75" x14ac:dyDescent="0.25">
      <c r="B71" s="43" t="s">
        <v>110</v>
      </c>
      <c r="C71" s="44">
        <v>850</v>
      </c>
      <c r="D71" s="45" t="s">
        <v>25</v>
      </c>
      <c r="E71" s="46" t="s">
        <v>62</v>
      </c>
      <c r="F71" s="104" t="s">
        <v>109</v>
      </c>
      <c r="G71" s="46" t="s">
        <v>39</v>
      </c>
      <c r="H71" s="49">
        <v>5694.6</v>
      </c>
      <c r="I71" s="50">
        <v>4231.2</v>
      </c>
      <c r="J71" s="50"/>
    </row>
    <row r="72" spans="2:10" ht="48" thickBot="1" x14ac:dyDescent="0.3">
      <c r="B72" s="43" t="s">
        <v>46</v>
      </c>
      <c r="C72" s="44">
        <v>850</v>
      </c>
      <c r="D72" s="45" t="s">
        <v>25</v>
      </c>
      <c r="E72" s="46" t="s">
        <v>62</v>
      </c>
      <c r="F72" s="104" t="s">
        <v>57</v>
      </c>
      <c r="G72" s="46" t="s">
        <v>39</v>
      </c>
      <c r="H72" s="64">
        <v>300</v>
      </c>
      <c r="I72" s="65">
        <v>300</v>
      </c>
      <c r="J72" s="65"/>
    </row>
    <row r="73" spans="2:10" ht="32.25" thickBot="1" x14ac:dyDescent="0.3">
      <c r="B73" s="151" t="s">
        <v>111</v>
      </c>
      <c r="C73" s="13">
        <v>850</v>
      </c>
      <c r="D73" s="152" t="s">
        <v>35</v>
      </c>
      <c r="E73" s="13"/>
      <c r="F73" s="13"/>
      <c r="G73" s="153"/>
      <c r="H73" s="21">
        <f>H80+H90+H74</f>
        <v>5507.5</v>
      </c>
      <c r="I73" s="21">
        <f>I80+I90+I74</f>
        <v>5306.3</v>
      </c>
      <c r="J73" s="21">
        <f>J80+J90+J74</f>
        <v>4101.3</v>
      </c>
    </row>
    <row r="74" spans="2:10" x14ac:dyDescent="0.25">
      <c r="B74" s="22" t="s">
        <v>112</v>
      </c>
      <c r="C74" s="26">
        <v>850</v>
      </c>
      <c r="D74" s="154" t="s">
        <v>34</v>
      </c>
      <c r="E74" s="155">
        <v>4</v>
      </c>
      <c r="F74" s="26"/>
      <c r="G74" s="156"/>
      <c r="H74" s="27">
        <f t="shared" ref="H74:J76" si="23">H75</f>
        <v>300</v>
      </c>
      <c r="I74" s="27">
        <f t="shared" si="23"/>
        <v>240</v>
      </c>
      <c r="J74" s="27">
        <f t="shared" si="23"/>
        <v>0</v>
      </c>
    </row>
    <row r="75" spans="2:10" ht="47.25" x14ac:dyDescent="0.25">
      <c r="B75" s="73" t="s">
        <v>113</v>
      </c>
      <c r="C75" s="74">
        <v>850</v>
      </c>
      <c r="D75" s="157" t="s">
        <v>35</v>
      </c>
      <c r="E75" s="158" t="s">
        <v>41</v>
      </c>
      <c r="F75" s="77" t="s">
        <v>41</v>
      </c>
      <c r="G75" s="78"/>
      <c r="H75" s="159">
        <f t="shared" si="23"/>
        <v>300</v>
      </c>
      <c r="I75" s="159">
        <f t="shared" si="23"/>
        <v>240</v>
      </c>
      <c r="J75" s="159">
        <f t="shared" si="23"/>
        <v>0</v>
      </c>
    </row>
    <row r="76" spans="2:10" ht="63" x14ac:dyDescent="0.25">
      <c r="B76" s="160" t="s">
        <v>114</v>
      </c>
      <c r="C76" s="81">
        <v>850</v>
      </c>
      <c r="D76" s="161" t="s">
        <v>35</v>
      </c>
      <c r="E76" s="162" t="s">
        <v>41</v>
      </c>
      <c r="F76" s="163" t="s">
        <v>115</v>
      </c>
      <c r="G76" s="85"/>
      <c r="H76" s="164">
        <f>H77</f>
        <v>300</v>
      </c>
      <c r="I76" s="164">
        <f t="shared" si="23"/>
        <v>240</v>
      </c>
      <c r="J76" s="164">
        <f t="shared" si="23"/>
        <v>0</v>
      </c>
    </row>
    <row r="77" spans="2:10" x14ac:dyDescent="0.25">
      <c r="B77" s="174" t="s">
        <v>116</v>
      </c>
      <c r="C77" s="89">
        <v>850</v>
      </c>
      <c r="D77" s="165" t="s">
        <v>35</v>
      </c>
      <c r="E77" s="166" t="s">
        <v>41</v>
      </c>
      <c r="F77" s="167" t="s">
        <v>117</v>
      </c>
      <c r="G77" s="127"/>
      <c r="H77" s="175">
        <f t="shared" ref="H77:J77" si="24">SUM(H78:H79)</f>
        <v>300</v>
      </c>
      <c r="I77" s="175">
        <f t="shared" si="24"/>
        <v>240</v>
      </c>
      <c r="J77" s="175">
        <f t="shared" si="24"/>
        <v>0</v>
      </c>
    </row>
    <row r="78" spans="2:10" ht="47.25" x14ac:dyDescent="0.25">
      <c r="B78" s="96" t="s">
        <v>46</v>
      </c>
      <c r="C78" s="169">
        <v>850</v>
      </c>
      <c r="D78" s="170" t="s">
        <v>34</v>
      </c>
      <c r="E78" s="171">
        <v>4</v>
      </c>
      <c r="F78" s="172" t="s">
        <v>118</v>
      </c>
      <c r="G78" s="173">
        <v>200</v>
      </c>
      <c r="H78" s="64">
        <v>260</v>
      </c>
      <c r="I78" s="65">
        <v>200</v>
      </c>
      <c r="J78" s="65"/>
    </row>
    <row r="79" spans="2:10" ht="31.5" x14ac:dyDescent="0.25">
      <c r="B79" s="96" t="s">
        <v>92</v>
      </c>
      <c r="C79" s="169">
        <v>850</v>
      </c>
      <c r="D79" s="170" t="s">
        <v>34</v>
      </c>
      <c r="E79" s="171">
        <v>4</v>
      </c>
      <c r="F79" s="172" t="s">
        <v>118</v>
      </c>
      <c r="G79" s="173">
        <v>300</v>
      </c>
      <c r="H79" s="64">
        <v>40</v>
      </c>
      <c r="I79" s="65">
        <v>40</v>
      </c>
      <c r="J79" s="65"/>
    </row>
    <row r="80" spans="2:10" ht="63" x14ac:dyDescent="0.25">
      <c r="B80" s="51" t="s">
        <v>119</v>
      </c>
      <c r="C80" s="52">
        <v>850</v>
      </c>
      <c r="D80" s="176" t="s">
        <v>34</v>
      </c>
      <c r="E80" s="54">
        <v>10</v>
      </c>
      <c r="F80" s="52"/>
      <c r="G80" s="106"/>
      <c r="H80" s="55">
        <f t="shared" ref="H80:J81" si="25">H81</f>
        <v>4527.5</v>
      </c>
      <c r="I80" s="55">
        <f t="shared" si="25"/>
        <v>4495.3</v>
      </c>
      <c r="J80" s="55">
        <f t="shared" si="25"/>
        <v>4101.3</v>
      </c>
    </row>
    <row r="81" spans="2:10" ht="63" x14ac:dyDescent="0.25">
      <c r="B81" s="134" t="s">
        <v>63</v>
      </c>
      <c r="C81" s="135">
        <v>850</v>
      </c>
      <c r="D81" s="157" t="s">
        <v>35</v>
      </c>
      <c r="E81" s="177" t="s">
        <v>43</v>
      </c>
      <c r="F81" s="178" t="s">
        <v>120</v>
      </c>
      <c r="G81" s="179"/>
      <c r="H81" s="180">
        <f t="shared" si="25"/>
        <v>4527.5</v>
      </c>
      <c r="I81" s="180">
        <f t="shared" si="25"/>
        <v>4495.3</v>
      </c>
      <c r="J81" s="180">
        <f t="shared" si="25"/>
        <v>4101.3</v>
      </c>
    </row>
    <row r="82" spans="2:10" ht="63" x14ac:dyDescent="0.25">
      <c r="B82" s="181" t="s">
        <v>121</v>
      </c>
      <c r="C82" s="182">
        <v>850</v>
      </c>
      <c r="D82" s="161" t="s">
        <v>35</v>
      </c>
      <c r="E82" s="162" t="s">
        <v>43</v>
      </c>
      <c r="F82" s="183" t="s">
        <v>122</v>
      </c>
      <c r="G82" s="184"/>
      <c r="H82" s="86">
        <f t="shared" ref="H82:J82" si="26">H83+H88</f>
        <v>4527.5</v>
      </c>
      <c r="I82" s="86">
        <f t="shared" si="26"/>
        <v>4495.3</v>
      </c>
      <c r="J82" s="86">
        <f t="shared" si="26"/>
        <v>4101.3</v>
      </c>
    </row>
    <row r="83" spans="2:10" ht="31.5" x14ac:dyDescent="0.25">
      <c r="B83" s="185" t="s">
        <v>123</v>
      </c>
      <c r="C83" s="186">
        <v>850</v>
      </c>
      <c r="D83" s="165" t="s">
        <v>35</v>
      </c>
      <c r="E83" s="166" t="s">
        <v>43</v>
      </c>
      <c r="F83" s="187" t="s">
        <v>124</v>
      </c>
      <c r="G83" s="116"/>
      <c r="H83" s="61">
        <f t="shared" ref="H83:J83" si="27">SUM(H84:H87)</f>
        <v>4521.5</v>
      </c>
      <c r="I83" s="61">
        <f t="shared" si="27"/>
        <v>4489.3</v>
      </c>
      <c r="J83" s="61">
        <f t="shared" si="27"/>
        <v>4101.3</v>
      </c>
    </row>
    <row r="84" spans="2:10" ht="126" x14ac:dyDescent="0.25">
      <c r="B84" s="188" t="s">
        <v>125</v>
      </c>
      <c r="C84" s="189">
        <v>850</v>
      </c>
      <c r="D84" s="190" t="s">
        <v>35</v>
      </c>
      <c r="E84" s="191" t="s">
        <v>43</v>
      </c>
      <c r="F84" s="192" t="s">
        <v>126</v>
      </c>
      <c r="G84" s="191" t="s">
        <v>32</v>
      </c>
      <c r="H84" s="64">
        <v>3929.6</v>
      </c>
      <c r="I84" s="65">
        <v>4101.3</v>
      </c>
      <c r="J84" s="65">
        <v>4101.3</v>
      </c>
    </row>
    <row r="85" spans="2:10" ht="78.75" x14ac:dyDescent="0.25">
      <c r="B85" s="193" t="s">
        <v>110</v>
      </c>
      <c r="C85" s="97">
        <v>850</v>
      </c>
      <c r="D85" s="190" t="s">
        <v>35</v>
      </c>
      <c r="E85" s="191" t="s">
        <v>43</v>
      </c>
      <c r="F85" s="192" t="s">
        <v>126</v>
      </c>
      <c r="G85" s="194">
        <v>200</v>
      </c>
      <c r="H85" s="64">
        <v>454</v>
      </c>
      <c r="I85" s="65">
        <v>250.1</v>
      </c>
      <c r="J85" s="65"/>
    </row>
    <row r="86" spans="2:10" ht="78.75" x14ac:dyDescent="0.25">
      <c r="B86" s="195" t="s">
        <v>127</v>
      </c>
      <c r="C86" s="120">
        <v>850</v>
      </c>
      <c r="D86" s="190" t="s">
        <v>35</v>
      </c>
      <c r="E86" s="191" t="s">
        <v>43</v>
      </c>
      <c r="F86" s="192" t="s">
        <v>128</v>
      </c>
      <c r="G86" s="194">
        <v>200</v>
      </c>
      <c r="H86" s="64">
        <v>98.4</v>
      </c>
      <c r="I86" s="65">
        <v>98.4</v>
      </c>
      <c r="J86" s="65"/>
    </row>
    <row r="87" spans="2:10" ht="94.5" x14ac:dyDescent="0.25">
      <c r="B87" s="195" t="s">
        <v>129</v>
      </c>
      <c r="C87" s="120">
        <v>850</v>
      </c>
      <c r="D87" s="190" t="s">
        <v>35</v>
      </c>
      <c r="E87" s="191" t="s">
        <v>43</v>
      </c>
      <c r="F87" s="192" t="s">
        <v>130</v>
      </c>
      <c r="G87" s="194">
        <v>200</v>
      </c>
      <c r="H87" s="64">
        <v>39.5</v>
      </c>
      <c r="I87" s="65">
        <v>39.5</v>
      </c>
      <c r="J87" s="65"/>
    </row>
    <row r="88" spans="2:10" ht="63" x14ac:dyDescent="0.25">
      <c r="B88" s="196" t="s">
        <v>131</v>
      </c>
      <c r="C88" s="197">
        <v>850</v>
      </c>
      <c r="D88" s="165" t="s">
        <v>35</v>
      </c>
      <c r="E88" s="166" t="s">
        <v>43</v>
      </c>
      <c r="F88" s="187" t="s">
        <v>132</v>
      </c>
      <c r="G88" s="198"/>
      <c r="H88" s="61">
        <f t="shared" ref="H88:J88" si="28">H89</f>
        <v>6</v>
      </c>
      <c r="I88" s="94">
        <f t="shared" si="28"/>
        <v>6</v>
      </c>
      <c r="J88" s="94">
        <f t="shared" si="28"/>
        <v>0</v>
      </c>
    </row>
    <row r="89" spans="2:10" ht="47.25" x14ac:dyDescent="0.25">
      <c r="B89" s="195" t="s">
        <v>46</v>
      </c>
      <c r="C89" s="120">
        <v>850</v>
      </c>
      <c r="D89" s="190" t="s">
        <v>35</v>
      </c>
      <c r="E89" s="191" t="s">
        <v>43</v>
      </c>
      <c r="F89" s="192" t="s">
        <v>133</v>
      </c>
      <c r="G89" s="191" t="s">
        <v>39</v>
      </c>
      <c r="H89" s="64">
        <v>6</v>
      </c>
      <c r="I89" s="65">
        <v>6</v>
      </c>
      <c r="J89" s="65"/>
    </row>
    <row r="90" spans="2:10" ht="47.25" x14ac:dyDescent="0.25">
      <c r="B90" s="51" t="s">
        <v>134</v>
      </c>
      <c r="C90" s="52">
        <v>850</v>
      </c>
      <c r="D90" s="176" t="s">
        <v>34</v>
      </c>
      <c r="E90" s="52">
        <v>14</v>
      </c>
      <c r="F90" s="52"/>
      <c r="G90" s="106"/>
      <c r="H90" s="55">
        <f>H91+H105</f>
        <v>680</v>
      </c>
      <c r="I90" s="55">
        <f>I91+I105</f>
        <v>571</v>
      </c>
      <c r="J90" s="55">
        <f>J91+J105</f>
        <v>0</v>
      </c>
    </row>
    <row r="91" spans="2:10" ht="63" x14ac:dyDescent="0.25">
      <c r="B91" s="134" t="s">
        <v>63</v>
      </c>
      <c r="C91" s="135">
        <v>850</v>
      </c>
      <c r="D91" s="157" t="s">
        <v>35</v>
      </c>
      <c r="E91" s="158" t="s">
        <v>135</v>
      </c>
      <c r="F91" s="199" t="s">
        <v>25</v>
      </c>
      <c r="G91" s="122"/>
      <c r="H91" s="180">
        <f>H92+H102+H99</f>
        <v>555</v>
      </c>
      <c r="I91" s="180">
        <f t="shared" ref="I91:J91" si="29">I92+I102+I99</f>
        <v>551</v>
      </c>
      <c r="J91" s="180">
        <f t="shared" si="29"/>
        <v>0</v>
      </c>
    </row>
    <row r="92" spans="2:10" ht="47.25" x14ac:dyDescent="0.25">
      <c r="B92" s="80" t="s">
        <v>136</v>
      </c>
      <c r="C92" s="81">
        <v>850</v>
      </c>
      <c r="D92" s="161" t="s">
        <v>35</v>
      </c>
      <c r="E92" s="162" t="s">
        <v>135</v>
      </c>
      <c r="F92" s="200" t="s">
        <v>137</v>
      </c>
      <c r="G92" s="201"/>
      <c r="H92" s="202">
        <f t="shared" ref="H92:J92" si="30">H93+H95+H97</f>
        <v>65</v>
      </c>
      <c r="I92" s="202">
        <f t="shared" si="30"/>
        <v>65</v>
      </c>
      <c r="J92" s="202">
        <f t="shared" si="30"/>
        <v>0</v>
      </c>
    </row>
    <row r="93" spans="2:10" ht="47.25" x14ac:dyDescent="0.25">
      <c r="B93" s="88" t="s">
        <v>138</v>
      </c>
      <c r="C93" s="89">
        <v>850</v>
      </c>
      <c r="D93" s="165" t="s">
        <v>35</v>
      </c>
      <c r="E93" s="166" t="s">
        <v>135</v>
      </c>
      <c r="F93" s="128" t="s">
        <v>139</v>
      </c>
      <c r="G93" s="201"/>
      <c r="H93" s="203">
        <f t="shared" ref="H93:J93" si="31">H94</f>
        <v>20</v>
      </c>
      <c r="I93" s="203">
        <f t="shared" si="31"/>
        <v>20</v>
      </c>
      <c r="J93" s="203">
        <f t="shared" si="31"/>
        <v>0</v>
      </c>
    </row>
    <row r="94" spans="2:10" ht="63" x14ac:dyDescent="0.25">
      <c r="B94" s="96" t="s">
        <v>140</v>
      </c>
      <c r="C94" s="97">
        <v>850</v>
      </c>
      <c r="D94" s="190" t="s">
        <v>35</v>
      </c>
      <c r="E94" s="191" t="s">
        <v>135</v>
      </c>
      <c r="F94" s="132" t="s">
        <v>141</v>
      </c>
      <c r="G94" s="131">
        <v>200</v>
      </c>
      <c r="H94" s="64">
        <v>20</v>
      </c>
      <c r="I94" s="65">
        <v>20</v>
      </c>
      <c r="J94" s="65"/>
    </row>
    <row r="95" spans="2:10" ht="47.25" x14ac:dyDescent="0.25">
      <c r="B95" s="88" t="s">
        <v>142</v>
      </c>
      <c r="C95" s="89">
        <v>850</v>
      </c>
      <c r="D95" s="165" t="s">
        <v>35</v>
      </c>
      <c r="E95" s="166" t="s">
        <v>135</v>
      </c>
      <c r="F95" s="128" t="s">
        <v>143</v>
      </c>
      <c r="G95" s="201"/>
      <c r="H95" s="203">
        <f t="shared" ref="H95:J95" si="32">H96</f>
        <v>5</v>
      </c>
      <c r="I95" s="203">
        <f t="shared" si="32"/>
        <v>5</v>
      </c>
      <c r="J95" s="203">
        <f t="shared" si="32"/>
        <v>0</v>
      </c>
    </row>
    <row r="96" spans="2:10" ht="47.25" x14ac:dyDescent="0.25">
      <c r="B96" s="96" t="s">
        <v>46</v>
      </c>
      <c r="C96" s="97">
        <v>850</v>
      </c>
      <c r="D96" s="190" t="s">
        <v>35</v>
      </c>
      <c r="E96" s="191" t="s">
        <v>135</v>
      </c>
      <c r="F96" s="132" t="s">
        <v>144</v>
      </c>
      <c r="G96" s="131">
        <v>200</v>
      </c>
      <c r="H96" s="64">
        <v>5</v>
      </c>
      <c r="I96" s="65">
        <v>5</v>
      </c>
      <c r="J96" s="65"/>
    </row>
    <row r="97" spans="2:10" ht="47.25" x14ac:dyDescent="0.25">
      <c r="B97" s="88" t="s">
        <v>145</v>
      </c>
      <c r="C97" s="89">
        <v>850</v>
      </c>
      <c r="D97" s="165" t="s">
        <v>35</v>
      </c>
      <c r="E97" s="166" t="s">
        <v>135</v>
      </c>
      <c r="F97" s="128" t="s">
        <v>146</v>
      </c>
      <c r="G97" s="201"/>
      <c r="H97" s="203">
        <f t="shared" ref="H97:J97" si="33">H98</f>
        <v>40</v>
      </c>
      <c r="I97" s="203">
        <f t="shared" si="33"/>
        <v>40</v>
      </c>
      <c r="J97" s="203">
        <f t="shared" si="33"/>
        <v>0</v>
      </c>
    </row>
    <row r="98" spans="2:10" ht="47.25" x14ac:dyDescent="0.25">
      <c r="B98" s="96" t="s">
        <v>46</v>
      </c>
      <c r="C98" s="97">
        <v>850</v>
      </c>
      <c r="D98" s="190" t="s">
        <v>35</v>
      </c>
      <c r="E98" s="191" t="s">
        <v>135</v>
      </c>
      <c r="F98" s="132" t="s">
        <v>147</v>
      </c>
      <c r="G98" s="131">
        <v>200</v>
      </c>
      <c r="H98" s="64">
        <v>40</v>
      </c>
      <c r="I98" s="65">
        <v>40</v>
      </c>
      <c r="J98" s="65"/>
    </row>
    <row r="99" spans="2:10" s="62" customFormat="1" ht="31.5" x14ac:dyDescent="0.25">
      <c r="B99" s="80" t="s">
        <v>148</v>
      </c>
      <c r="C99" s="81">
        <v>850</v>
      </c>
      <c r="D99" s="161" t="s">
        <v>35</v>
      </c>
      <c r="E99" s="162" t="s">
        <v>135</v>
      </c>
      <c r="F99" s="200" t="s">
        <v>149</v>
      </c>
      <c r="G99" s="201"/>
      <c r="H99" s="202">
        <f t="shared" ref="H99:J100" si="34">H100</f>
        <v>10</v>
      </c>
      <c r="I99" s="202">
        <f t="shared" si="34"/>
        <v>6</v>
      </c>
      <c r="J99" s="202">
        <f t="shared" si="34"/>
        <v>0</v>
      </c>
    </row>
    <row r="100" spans="2:10" s="66" customFormat="1" ht="63" x14ac:dyDescent="0.25">
      <c r="B100" s="88" t="s">
        <v>150</v>
      </c>
      <c r="C100" s="89">
        <v>850</v>
      </c>
      <c r="D100" s="165" t="s">
        <v>35</v>
      </c>
      <c r="E100" s="166" t="s">
        <v>135</v>
      </c>
      <c r="F100" s="128" t="s">
        <v>151</v>
      </c>
      <c r="G100" s="201"/>
      <c r="H100" s="203">
        <f t="shared" si="34"/>
        <v>10</v>
      </c>
      <c r="I100" s="203">
        <f t="shared" si="34"/>
        <v>6</v>
      </c>
      <c r="J100" s="203">
        <f t="shared" si="34"/>
        <v>0</v>
      </c>
    </row>
    <row r="101" spans="2:10" ht="47.25" x14ac:dyDescent="0.25">
      <c r="B101" s="96" t="s">
        <v>46</v>
      </c>
      <c r="C101" s="97">
        <v>850</v>
      </c>
      <c r="D101" s="190" t="s">
        <v>35</v>
      </c>
      <c r="E101" s="191" t="s">
        <v>135</v>
      </c>
      <c r="F101" s="132" t="s">
        <v>152</v>
      </c>
      <c r="G101" s="131">
        <v>200</v>
      </c>
      <c r="H101" s="64">
        <v>10</v>
      </c>
      <c r="I101" s="65">
        <v>6</v>
      </c>
      <c r="J101" s="65"/>
    </row>
    <row r="102" spans="2:10" ht="47.25" x14ac:dyDescent="0.25">
      <c r="B102" s="204" t="s">
        <v>153</v>
      </c>
      <c r="C102" s="81">
        <v>850</v>
      </c>
      <c r="D102" s="161" t="s">
        <v>35</v>
      </c>
      <c r="E102" s="162" t="s">
        <v>135</v>
      </c>
      <c r="F102" s="200" t="s">
        <v>154</v>
      </c>
      <c r="G102" s="201"/>
      <c r="H102" s="202">
        <f t="shared" ref="H102:J103" si="35">H103</f>
        <v>480</v>
      </c>
      <c r="I102" s="202">
        <f t="shared" si="35"/>
        <v>480</v>
      </c>
      <c r="J102" s="202">
        <f t="shared" si="35"/>
        <v>0</v>
      </c>
    </row>
    <row r="103" spans="2:10" ht="47.25" x14ac:dyDescent="0.25">
      <c r="B103" s="205" t="s">
        <v>155</v>
      </c>
      <c r="C103" s="89">
        <v>850</v>
      </c>
      <c r="D103" s="165" t="s">
        <v>35</v>
      </c>
      <c r="E103" s="166" t="s">
        <v>135</v>
      </c>
      <c r="F103" s="128" t="s">
        <v>156</v>
      </c>
      <c r="G103" s="201"/>
      <c r="H103" s="203">
        <f>H104</f>
        <v>480</v>
      </c>
      <c r="I103" s="203">
        <f t="shared" si="35"/>
        <v>480</v>
      </c>
      <c r="J103" s="203">
        <f t="shared" si="35"/>
        <v>0</v>
      </c>
    </row>
    <row r="104" spans="2:10" ht="78.75" x14ac:dyDescent="0.25">
      <c r="B104" s="96" t="s">
        <v>157</v>
      </c>
      <c r="C104" s="97">
        <v>850</v>
      </c>
      <c r="D104" s="190" t="s">
        <v>35</v>
      </c>
      <c r="E104" s="191" t="s">
        <v>135</v>
      </c>
      <c r="F104" s="206" t="s">
        <v>158</v>
      </c>
      <c r="G104" s="131">
        <v>200</v>
      </c>
      <c r="H104" s="64">
        <v>480</v>
      </c>
      <c r="I104" s="65">
        <v>480</v>
      </c>
      <c r="J104" s="65"/>
    </row>
    <row r="105" spans="2:10" ht="31.5" x14ac:dyDescent="0.25">
      <c r="B105" s="29" t="s">
        <v>24</v>
      </c>
      <c r="C105" s="30">
        <v>850</v>
      </c>
      <c r="D105" s="157" t="s">
        <v>35</v>
      </c>
      <c r="E105" s="158" t="s">
        <v>135</v>
      </c>
      <c r="F105" s="123">
        <v>99</v>
      </c>
      <c r="G105" s="122"/>
      <c r="H105" s="180">
        <f t="shared" ref="H105:J106" si="36">H106</f>
        <v>125</v>
      </c>
      <c r="I105" s="207">
        <f t="shared" si="36"/>
        <v>20</v>
      </c>
      <c r="J105" s="207">
        <f t="shared" si="36"/>
        <v>0</v>
      </c>
    </row>
    <row r="106" spans="2:10" x14ac:dyDescent="0.25">
      <c r="B106" s="185" t="s">
        <v>28</v>
      </c>
      <c r="C106" s="186">
        <v>850</v>
      </c>
      <c r="D106" s="165" t="s">
        <v>35</v>
      </c>
      <c r="E106" s="166" t="s">
        <v>135</v>
      </c>
      <c r="F106" s="128" t="s">
        <v>36</v>
      </c>
      <c r="G106" s="127"/>
      <c r="H106" s="203">
        <f>H107</f>
        <v>125</v>
      </c>
      <c r="I106" s="203">
        <f t="shared" si="36"/>
        <v>20</v>
      </c>
      <c r="J106" s="203">
        <f t="shared" si="36"/>
        <v>0</v>
      </c>
    </row>
    <row r="107" spans="2:10" ht="48" thickBot="1" x14ac:dyDescent="0.3">
      <c r="B107" s="96" t="s">
        <v>159</v>
      </c>
      <c r="C107" s="97">
        <v>850</v>
      </c>
      <c r="D107" s="190" t="s">
        <v>35</v>
      </c>
      <c r="E107" s="191" t="s">
        <v>135</v>
      </c>
      <c r="F107" s="132" t="s">
        <v>57</v>
      </c>
      <c r="G107" s="131">
        <v>200</v>
      </c>
      <c r="H107" s="64">
        <v>125</v>
      </c>
      <c r="I107" s="65">
        <v>20</v>
      </c>
      <c r="J107" s="65"/>
    </row>
    <row r="108" spans="2:10" ht="16.5" thickBot="1" x14ac:dyDescent="0.3">
      <c r="B108" s="151" t="s">
        <v>160</v>
      </c>
      <c r="C108" s="13">
        <v>850</v>
      </c>
      <c r="D108" s="208" t="s">
        <v>161</v>
      </c>
      <c r="E108" s="13"/>
      <c r="F108" s="13"/>
      <c r="G108" s="153"/>
      <c r="H108" s="21">
        <f>H121+H130+H139+H148+H109+H116</f>
        <v>136241.1</v>
      </c>
      <c r="I108" s="21">
        <f t="shared" ref="I108:J108" si="37">I121+I130+I139+I148+I109+I116</f>
        <v>38144.699999999997</v>
      </c>
      <c r="J108" s="21">
        <f t="shared" si="37"/>
        <v>22054.3</v>
      </c>
    </row>
    <row r="109" spans="2:10" x14ac:dyDescent="0.25">
      <c r="B109" s="51" t="s">
        <v>162</v>
      </c>
      <c r="C109" s="52">
        <v>850</v>
      </c>
      <c r="D109" s="176" t="s">
        <v>161</v>
      </c>
      <c r="E109" s="54" t="s">
        <v>163</v>
      </c>
      <c r="F109" s="52"/>
      <c r="G109" s="106"/>
      <c r="H109" s="55">
        <f t="shared" ref="H109:J119" si="38">H110</f>
        <v>477.9</v>
      </c>
      <c r="I109" s="55">
        <f t="shared" si="38"/>
        <v>485.1</v>
      </c>
      <c r="J109" s="209">
        <f t="shared" si="38"/>
        <v>349.2</v>
      </c>
    </row>
    <row r="110" spans="2:10" ht="78.75" x14ac:dyDescent="0.25">
      <c r="B110" s="73" t="s">
        <v>164</v>
      </c>
      <c r="C110" s="30">
        <v>850</v>
      </c>
      <c r="D110" s="157" t="s">
        <v>41</v>
      </c>
      <c r="E110" s="158" t="s">
        <v>54</v>
      </c>
      <c r="F110" s="210" t="s">
        <v>165</v>
      </c>
      <c r="G110" s="122"/>
      <c r="H110" s="180">
        <f t="shared" si="38"/>
        <v>477.9</v>
      </c>
      <c r="I110" s="180">
        <f t="shared" si="38"/>
        <v>485.1</v>
      </c>
      <c r="J110" s="180">
        <f t="shared" si="38"/>
        <v>349.2</v>
      </c>
    </row>
    <row r="111" spans="2:10" ht="31.5" x14ac:dyDescent="0.25">
      <c r="B111" s="80" t="s">
        <v>166</v>
      </c>
      <c r="C111" s="211">
        <v>850</v>
      </c>
      <c r="D111" s="161" t="s">
        <v>41</v>
      </c>
      <c r="E111" s="162" t="s">
        <v>54</v>
      </c>
      <c r="F111" s="212" t="s">
        <v>167</v>
      </c>
      <c r="G111" s="127"/>
      <c r="H111" s="202">
        <f t="shared" ref="H111:J111" si="39">H112+H114</f>
        <v>477.9</v>
      </c>
      <c r="I111" s="202">
        <f t="shared" si="39"/>
        <v>485.1</v>
      </c>
      <c r="J111" s="202">
        <f t="shared" si="39"/>
        <v>349.2</v>
      </c>
    </row>
    <row r="112" spans="2:10" ht="47.25" x14ac:dyDescent="0.25">
      <c r="B112" s="88" t="s">
        <v>168</v>
      </c>
      <c r="C112" s="186">
        <v>850</v>
      </c>
      <c r="D112" s="165" t="s">
        <v>41</v>
      </c>
      <c r="E112" s="166" t="s">
        <v>54</v>
      </c>
      <c r="F112" s="213" t="s">
        <v>169</v>
      </c>
      <c r="G112" s="127"/>
      <c r="H112" s="203">
        <f t="shared" si="38"/>
        <v>178.9</v>
      </c>
      <c r="I112" s="203">
        <f t="shared" si="38"/>
        <v>186.1</v>
      </c>
      <c r="J112" s="203">
        <f t="shared" si="38"/>
        <v>193.5</v>
      </c>
    </row>
    <row r="113" spans="2:10" ht="63" x14ac:dyDescent="0.25">
      <c r="B113" s="214" t="s">
        <v>170</v>
      </c>
      <c r="C113" s="97">
        <v>850</v>
      </c>
      <c r="D113" s="190" t="s">
        <v>41</v>
      </c>
      <c r="E113" s="191" t="s">
        <v>54</v>
      </c>
      <c r="F113" s="215" t="s">
        <v>171</v>
      </c>
      <c r="G113" s="131">
        <v>500</v>
      </c>
      <c r="H113" s="144">
        <v>178.9</v>
      </c>
      <c r="I113" s="145">
        <v>186.1</v>
      </c>
      <c r="J113" s="145">
        <v>193.5</v>
      </c>
    </row>
    <row r="114" spans="2:10" ht="47.25" x14ac:dyDescent="0.25">
      <c r="B114" s="88" t="s">
        <v>172</v>
      </c>
      <c r="C114" s="186">
        <v>850</v>
      </c>
      <c r="D114" s="165" t="s">
        <v>41</v>
      </c>
      <c r="E114" s="166" t="s">
        <v>54</v>
      </c>
      <c r="F114" s="213" t="s">
        <v>173</v>
      </c>
      <c r="G114" s="127"/>
      <c r="H114" s="203">
        <f t="shared" si="38"/>
        <v>299</v>
      </c>
      <c r="I114" s="203">
        <f t="shared" si="38"/>
        <v>299</v>
      </c>
      <c r="J114" s="203">
        <f t="shared" si="38"/>
        <v>155.69999999999999</v>
      </c>
    </row>
    <row r="115" spans="2:10" ht="63" x14ac:dyDescent="0.25">
      <c r="B115" s="214" t="s">
        <v>174</v>
      </c>
      <c r="C115" s="97">
        <v>850</v>
      </c>
      <c r="D115" s="190" t="s">
        <v>41</v>
      </c>
      <c r="E115" s="191" t="s">
        <v>54</v>
      </c>
      <c r="F115" s="215" t="s">
        <v>175</v>
      </c>
      <c r="G115" s="131">
        <v>500</v>
      </c>
      <c r="H115" s="144">
        <v>299</v>
      </c>
      <c r="I115" s="145">
        <v>299</v>
      </c>
      <c r="J115" s="145">
        <v>155.69999999999999</v>
      </c>
    </row>
    <row r="116" spans="2:10" x14ac:dyDescent="0.25">
      <c r="B116" s="216" t="s">
        <v>176</v>
      </c>
      <c r="C116" s="52">
        <v>850</v>
      </c>
      <c r="D116" s="176" t="s">
        <v>161</v>
      </c>
      <c r="E116" s="54" t="s">
        <v>177</v>
      </c>
      <c r="F116" s="52"/>
      <c r="G116" s="106"/>
      <c r="H116" s="55">
        <f t="shared" si="38"/>
        <v>0</v>
      </c>
      <c r="I116" s="55">
        <f t="shared" si="38"/>
        <v>10409.4</v>
      </c>
      <c r="J116" s="209">
        <f t="shared" si="38"/>
        <v>0</v>
      </c>
    </row>
    <row r="117" spans="2:10" ht="78.75" x14ac:dyDescent="0.25">
      <c r="B117" s="73" t="s">
        <v>164</v>
      </c>
      <c r="C117" s="30">
        <v>850</v>
      </c>
      <c r="D117" s="157" t="s">
        <v>41</v>
      </c>
      <c r="E117" s="158" t="s">
        <v>177</v>
      </c>
      <c r="F117" s="210" t="s">
        <v>165</v>
      </c>
      <c r="G117" s="122"/>
      <c r="H117" s="180">
        <f t="shared" si="38"/>
        <v>0</v>
      </c>
      <c r="I117" s="180">
        <f t="shared" si="38"/>
        <v>10409.4</v>
      </c>
      <c r="J117" s="180">
        <f t="shared" si="38"/>
        <v>0</v>
      </c>
    </row>
    <row r="118" spans="2:10" ht="47.25" x14ac:dyDescent="0.25">
      <c r="B118" s="80" t="s">
        <v>178</v>
      </c>
      <c r="C118" s="211">
        <v>850</v>
      </c>
      <c r="D118" s="161" t="s">
        <v>41</v>
      </c>
      <c r="E118" s="162" t="s">
        <v>177</v>
      </c>
      <c r="F118" s="212" t="s">
        <v>179</v>
      </c>
      <c r="G118" s="127"/>
      <c r="H118" s="202">
        <f t="shared" si="38"/>
        <v>0</v>
      </c>
      <c r="I118" s="202">
        <f t="shared" si="38"/>
        <v>10409.4</v>
      </c>
      <c r="J118" s="202">
        <f t="shared" si="38"/>
        <v>0</v>
      </c>
    </row>
    <row r="119" spans="2:10" ht="78.75" x14ac:dyDescent="0.25">
      <c r="B119" s="88" t="s">
        <v>180</v>
      </c>
      <c r="C119" s="186">
        <v>850</v>
      </c>
      <c r="D119" s="165" t="s">
        <v>41</v>
      </c>
      <c r="E119" s="166" t="s">
        <v>177</v>
      </c>
      <c r="F119" s="213" t="s">
        <v>181</v>
      </c>
      <c r="G119" s="127"/>
      <c r="H119" s="203">
        <f t="shared" si="38"/>
        <v>0</v>
      </c>
      <c r="I119" s="203">
        <f t="shared" si="38"/>
        <v>10409.4</v>
      </c>
      <c r="J119" s="203">
        <f t="shared" si="38"/>
        <v>0</v>
      </c>
    </row>
    <row r="120" spans="2:10" ht="94.5" x14ac:dyDescent="0.25">
      <c r="B120" s="214" t="s">
        <v>182</v>
      </c>
      <c r="C120" s="97">
        <v>850</v>
      </c>
      <c r="D120" s="190" t="s">
        <v>41</v>
      </c>
      <c r="E120" s="191" t="s">
        <v>177</v>
      </c>
      <c r="F120" s="215" t="s">
        <v>183</v>
      </c>
      <c r="G120" s="131">
        <v>200</v>
      </c>
      <c r="H120" s="144"/>
      <c r="I120" s="145">
        <v>10409.4</v>
      </c>
      <c r="J120" s="145"/>
    </row>
    <row r="121" spans="2:10" x14ac:dyDescent="0.25">
      <c r="B121" s="51" t="s">
        <v>185</v>
      </c>
      <c r="C121" s="52">
        <v>850</v>
      </c>
      <c r="D121" s="176" t="s">
        <v>161</v>
      </c>
      <c r="E121" s="54" t="s">
        <v>186</v>
      </c>
      <c r="F121" s="52"/>
      <c r="G121" s="106"/>
      <c r="H121" s="55">
        <f t="shared" ref="H121:J122" si="40">H122</f>
        <v>28851.1</v>
      </c>
      <c r="I121" s="55">
        <f t="shared" si="40"/>
        <v>2090.1</v>
      </c>
      <c r="J121" s="55">
        <f t="shared" si="40"/>
        <v>1777.1</v>
      </c>
    </row>
    <row r="122" spans="2:10" ht="63" x14ac:dyDescent="0.25">
      <c r="B122" s="220" t="s">
        <v>187</v>
      </c>
      <c r="C122" s="74">
        <v>850</v>
      </c>
      <c r="D122" s="157" t="s">
        <v>41</v>
      </c>
      <c r="E122" s="158" t="s">
        <v>165</v>
      </c>
      <c r="F122" s="221" t="s">
        <v>35</v>
      </c>
      <c r="G122" s="78"/>
      <c r="H122" s="79">
        <f t="shared" si="40"/>
        <v>28851.1</v>
      </c>
      <c r="I122" s="79">
        <f t="shared" si="40"/>
        <v>2090.1</v>
      </c>
      <c r="J122" s="79">
        <f t="shared" si="40"/>
        <v>1777.1</v>
      </c>
    </row>
    <row r="123" spans="2:10" ht="63" x14ac:dyDescent="0.25">
      <c r="B123" s="160" t="s">
        <v>188</v>
      </c>
      <c r="C123" s="81">
        <v>850</v>
      </c>
      <c r="D123" s="161" t="s">
        <v>41</v>
      </c>
      <c r="E123" s="162" t="s">
        <v>165</v>
      </c>
      <c r="F123" s="222" t="s">
        <v>189</v>
      </c>
      <c r="G123" s="201"/>
      <c r="H123" s="86">
        <f t="shared" ref="H123:J123" si="41">H124+H128</f>
        <v>28851.1</v>
      </c>
      <c r="I123" s="86">
        <f t="shared" si="41"/>
        <v>2090.1</v>
      </c>
      <c r="J123" s="86">
        <f t="shared" si="41"/>
        <v>1777.1</v>
      </c>
    </row>
    <row r="124" spans="2:10" ht="47.25" x14ac:dyDescent="0.25">
      <c r="B124" s="150" t="s">
        <v>190</v>
      </c>
      <c r="C124" s="89">
        <v>850</v>
      </c>
      <c r="D124" s="165" t="s">
        <v>41</v>
      </c>
      <c r="E124" s="166" t="s">
        <v>165</v>
      </c>
      <c r="F124" s="223" t="s">
        <v>191</v>
      </c>
      <c r="G124" s="93"/>
      <c r="H124" s="61">
        <f t="shared" ref="H124:J124" si="42">H127+H125+H126</f>
        <v>28538.1</v>
      </c>
      <c r="I124" s="61">
        <f t="shared" si="42"/>
        <v>1777.1</v>
      </c>
      <c r="J124" s="61">
        <f t="shared" si="42"/>
        <v>1777.1</v>
      </c>
    </row>
    <row r="125" spans="2:10" ht="78.75" x14ac:dyDescent="0.25">
      <c r="B125" s="96" t="s">
        <v>192</v>
      </c>
      <c r="C125" s="97">
        <v>850</v>
      </c>
      <c r="D125" s="190" t="s">
        <v>41</v>
      </c>
      <c r="E125" s="191" t="s">
        <v>165</v>
      </c>
      <c r="F125" s="224" t="s">
        <v>193</v>
      </c>
      <c r="G125" s="131">
        <v>200</v>
      </c>
      <c r="H125" s="144">
        <v>26761</v>
      </c>
      <c r="I125" s="145"/>
      <c r="J125" s="145"/>
    </row>
    <row r="126" spans="2:10" ht="78.75" x14ac:dyDescent="0.25">
      <c r="B126" s="96" t="s">
        <v>194</v>
      </c>
      <c r="C126" s="97">
        <v>850</v>
      </c>
      <c r="D126" s="190" t="s">
        <v>41</v>
      </c>
      <c r="E126" s="191" t="s">
        <v>165</v>
      </c>
      <c r="F126" s="224" t="s">
        <v>195</v>
      </c>
      <c r="G126" s="131">
        <v>800</v>
      </c>
      <c r="H126" s="64">
        <v>1769</v>
      </c>
      <c r="I126" s="65">
        <v>1769</v>
      </c>
      <c r="J126" s="65">
        <v>1769</v>
      </c>
    </row>
    <row r="127" spans="2:10" ht="110.25" x14ac:dyDescent="0.25">
      <c r="B127" s="96" t="s">
        <v>196</v>
      </c>
      <c r="C127" s="97">
        <v>850</v>
      </c>
      <c r="D127" s="190" t="s">
        <v>41</v>
      </c>
      <c r="E127" s="191" t="s">
        <v>165</v>
      </c>
      <c r="F127" s="224" t="s">
        <v>197</v>
      </c>
      <c r="G127" s="225">
        <v>200</v>
      </c>
      <c r="H127" s="64">
        <v>8.1</v>
      </c>
      <c r="I127" s="65">
        <v>8.1</v>
      </c>
      <c r="J127" s="65">
        <v>8.1</v>
      </c>
    </row>
    <row r="128" spans="2:10" ht="31.5" x14ac:dyDescent="0.25">
      <c r="B128" s="88" t="s">
        <v>198</v>
      </c>
      <c r="C128" s="89">
        <v>850</v>
      </c>
      <c r="D128" s="165" t="s">
        <v>41</v>
      </c>
      <c r="E128" s="166" t="s">
        <v>165</v>
      </c>
      <c r="F128" s="223" t="s">
        <v>199</v>
      </c>
      <c r="G128" s="93"/>
      <c r="H128" s="61">
        <f t="shared" ref="H128:J128" si="43">H129</f>
        <v>313</v>
      </c>
      <c r="I128" s="61">
        <f t="shared" si="43"/>
        <v>313</v>
      </c>
      <c r="J128" s="61">
        <f t="shared" si="43"/>
        <v>0</v>
      </c>
    </row>
    <row r="129" spans="2:10" ht="173.25" x14ac:dyDescent="0.25">
      <c r="B129" s="96" t="s">
        <v>200</v>
      </c>
      <c r="C129" s="97">
        <v>850</v>
      </c>
      <c r="D129" s="190" t="s">
        <v>41</v>
      </c>
      <c r="E129" s="191" t="s">
        <v>165</v>
      </c>
      <c r="F129" s="224" t="s">
        <v>201</v>
      </c>
      <c r="G129" s="226">
        <v>800</v>
      </c>
      <c r="H129" s="64">
        <v>313</v>
      </c>
      <c r="I129" s="65">
        <v>313</v>
      </c>
      <c r="J129" s="65"/>
    </row>
    <row r="130" spans="2:10" x14ac:dyDescent="0.25">
      <c r="B130" s="227" t="s">
        <v>202</v>
      </c>
      <c r="C130" s="52">
        <v>850</v>
      </c>
      <c r="D130" s="228" t="s">
        <v>41</v>
      </c>
      <c r="E130" s="229" t="s">
        <v>203</v>
      </c>
      <c r="F130" s="52"/>
      <c r="G130" s="52"/>
      <c r="H130" s="230">
        <f t="shared" ref="H130:J131" si="44">H131</f>
        <v>93599</v>
      </c>
      <c r="I130" s="231">
        <f t="shared" si="44"/>
        <v>19850</v>
      </c>
      <c r="J130" s="231">
        <f t="shared" si="44"/>
        <v>19928</v>
      </c>
    </row>
    <row r="131" spans="2:10" ht="63" x14ac:dyDescent="0.25">
      <c r="B131" s="220" t="s">
        <v>187</v>
      </c>
      <c r="C131" s="74">
        <v>850</v>
      </c>
      <c r="D131" s="157" t="s">
        <v>41</v>
      </c>
      <c r="E131" s="158" t="s">
        <v>203</v>
      </c>
      <c r="F131" s="221" t="s">
        <v>35</v>
      </c>
      <c r="G131" s="122"/>
      <c r="H131" s="180">
        <f t="shared" si="44"/>
        <v>93599</v>
      </c>
      <c r="I131" s="180">
        <f t="shared" si="44"/>
        <v>19850</v>
      </c>
      <c r="J131" s="180">
        <f t="shared" si="44"/>
        <v>19928</v>
      </c>
    </row>
    <row r="132" spans="2:10" ht="47.25" x14ac:dyDescent="0.25">
      <c r="B132" s="80" t="s">
        <v>204</v>
      </c>
      <c r="C132" s="81">
        <v>850</v>
      </c>
      <c r="D132" s="161" t="s">
        <v>41</v>
      </c>
      <c r="E132" s="162" t="s">
        <v>203</v>
      </c>
      <c r="F132" s="222" t="s">
        <v>205</v>
      </c>
      <c r="G132" s="201"/>
      <c r="H132" s="202">
        <f>H135+H133</f>
        <v>93599</v>
      </c>
      <c r="I132" s="202">
        <f t="shared" ref="I132:J132" si="45">I135+I133</f>
        <v>19850</v>
      </c>
      <c r="J132" s="202">
        <f t="shared" si="45"/>
        <v>19928</v>
      </c>
    </row>
    <row r="133" spans="2:10" ht="47.25" x14ac:dyDescent="0.25">
      <c r="B133" s="88" t="s">
        <v>206</v>
      </c>
      <c r="C133" s="89">
        <v>850</v>
      </c>
      <c r="D133" s="165" t="s">
        <v>41</v>
      </c>
      <c r="E133" s="166" t="s">
        <v>203</v>
      </c>
      <c r="F133" s="223" t="s">
        <v>207</v>
      </c>
      <c r="G133" s="93"/>
      <c r="H133" s="203">
        <f>SUM(H134:H134)</f>
        <v>17879</v>
      </c>
      <c r="I133" s="203">
        <f>SUM(I134:I134)</f>
        <v>19850</v>
      </c>
      <c r="J133" s="203">
        <f>SUM(J134:J134)</f>
        <v>19928</v>
      </c>
    </row>
    <row r="134" spans="2:10" ht="78.75" x14ac:dyDescent="0.25">
      <c r="B134" s="96" t="s">
        <v>208</v>
      </c>
      <c r="C134" s="97">
        <v>850</v>
      </c>
      <c r="D134" s="190" t="s">
        <v>41</v>
      </c>
      <c r="E134" s="191" t="s">
        <v>203</v>
      </c>
      <c r="F134" s="132" t="s">
        <v>209</v>
      </c>
      <c r="G134" s="131">
        <v>200</v>
      </c>
      <c r="H134" s="64">
        <v>17879</v>
      </c>
      <c r="I134" s="65">
        <v>19850</v>
      </c>
      <c r="J134" s="65">
        <v>19928</v>
      </c>
    </row>
    <row r="135" spans="2:10" ht="94.5" x14ac:dyDescent="0.25">
      <c r="B135" s="88" t="s">
        <v>210</v>
      </c>
      <c r="C135" s="89">
        <v>850</v>
      </c>
      <c r="D135" s="165" t="s">
        <v>41</v>
      </c>
      <c r="E135" s="166" t="s">
        <v>203</v>
      </c>
      <c r="F135" s="128" t="s">
        <v>211</v>
      </c>
      <c r="G135" s="127"/>
      <c r="H135" s="203">
        <f>SUM(H136:H138)</f>
        <v>75720</v>
      </c>
      <c r="I135" s="203">
        <f>SUM(I136:I138)</f>
        <v>0</v>
      </c>
      <c r="J135" s="203">
        <f>SUM(J136:J138)</f>
        <v>0</v>
      </c>
    </row>
    <row r="136" spans="2:10" ht="78.75" x14ac:dyDescent="0.25">
      <c r="B136" s="96" t="s">
        <v>212</v>
      </c>
      <c r="C136" s="97">
        <v>850</v>
      </c>
      <c r="D136" s="190" t="s">
        <v>41</v>
      </c>
      <c r="E136" s="191" t="s">
        <v>203</v>
      </c>
      <c r="F136" s="132" t="s">
        <v>213</v>
      </c>
      <c r="G136" s="225">
        <v>200</v>
      </c>
      <c r="H136" s="144">
        <v>38000</v>
      </c>
      <c r="I136" s="65"/>
      <c r="J136" s="65"/>
    </row>
    <row r="137" spans="2:10" ht="63" x14ac:dyDescent="0.25">
      <c r="B137" s="214" t="s">
        <v>214</v>
      </c>
      <c r="C137" s="232">
        <v>850</v>
      </c>
      <c r="D137" s="233" t="s">
        <v>41</v>
      </c>
      <c r="E137" s="234" t="s">
        <v>203</v>
      </c>
      <c r="F137" s="235" t="s">
        <v>213</v>
      </c>
      <c r="G137" s="225">
        <v>500</v>
      </c>
      <c r="H137" s="144">
        <v>35720</v>
      </c>
      <c r="I137" s="65"/>
      <c r="J137" s="65"/>
    </row>
    <row r="138" spans="2:10" ht="94.5" x14ac:dyDescent="0.25">
      <c r="B138" s="96" t="s">
        <v>215</v>
      </c>
      <c r="C138" s="97">
        <v>850</v>
      </c>
      <c r="D138" s="190" t="s">
        <v>41</v>
      </c>
      <c r="E138" s="191" t="s">
        <v>203</v>
      </c>
      <c r="F138" s="132" t="s">
        <v>216</v>
      </c>
      <c r="G138" s="225">
        <v>200</v>
      </c>
      <c r="H138" s="144">
        <v>2000</v>
      </c>
      <c r="I138" s="65"/>
      <c r="J138" s="65"/>
    </row>
    <row r="139" spans="2:10" x14ac:dyDescent="0.25">
      <c r="B139" s="51" t="s">
        <v>217</v>
      </c>
      <c r="C139" s="52">
        <v>850</v>
      </c>
      <c r="D139" s="176" t="s">
        <v>161</v>
      </c>
      <c r="E139" s="52">
        <v>10</v>
      </c>
      <c r="F139" s="52"/>
      <c r="G139" s="106"/>
      <c r="H139" s="55">
        <f t="shared" ref="H139:J140" si="46">H140</f>
        <v>2150</v>
      </c>
      <c r="I139" s="55">
        <f t="shared" si="46"/>
        <v>1718.2</v>
      </c>
      <c r="J139" s="55">
        <f t="shared" si="46"/>
        <v>0</v>
      </c>
    </row>
    <row r="140" spans="2:10" ht="94.5" x14ac:dyDescent="0.25">
      <c r="B140" s="220" t="s">
        <v>218</v>
      </c>
      <c r="C140" s="74">
        <v>850</v>
      </c>
      <c r="D140" s="236" t="s">
        <v>41</v>
      </c>
      <c r="E140" s="237">
        <v>10</v>
      </c>
      <c r="F140" s="199" t="s">
        <v>219</v>
      </c>
      <c r="G140" s="123"/>
      <c r="H140" s="159">
        <f t="shared" si="46"/>
        <v>2150</v>
      </c>
      <c r="I140" s="159">
        <f t="shared" si="46"/>
        <v>1718.2</v>
      </c>
      <c r="J140" s="159">
        <f t="shared" si="46"/>
        <v>0</v>
      </c>
    </row>
    <row r="141" spans="2:10" ht="31.5" x14ac:dyDescent="0.25">
      <c r="B141" s="160" t="s">
        <v>220</v>
      </c>
      <c r="C141" s="81">
        <v>850</v>
      </c>
      <c r="D141" s="238" t="s">
        <v>41</v>
      </c>
      <c r="E141" s="239">
        <v>10</v>
      </c>
      <c r="F141" s="200" t="s">
        <v>221</v>
      </c>
      <c r="G141" s="240"/>
      <c r="H141" s="202">
        <f>H142+H144+H146</f>
        <v>2150</v>
      </c>
      <c r="I141" s="202">
        <f>I142+I144+I146</f>
        <v>1718.2</v>
      </c>
      <c r="J141" s="202">
        <f>J142+J144+J146</f>
        <v>0</v>
      </c>
    </row>
    <row r="142" spans="2:10" ht="63" x14ac:dyDescent="0.25">
      <c r="B142" s="218" t="s">
        <v>222</v>
      </c>
      <c r="C142" s="241">
        <v>850</v>
      </c>
      <c r="D142" s="242" t="s">
        <v>41</v>
      </c>
      <c r="E142" s="243">
        <v>10</v>
      </c>
      <c r="F142" s="244" t="s">
        <v>223</v>
      </c>
      <c r="G142" s="243"/>
      <c r="H142" s="245">
        <f>H143</f>
        <v>1100</v>
      </c>
      <c r="I142" s="245">
        <f t="shared" ref="I142:J142" si="47">I143</f>
        <v>918.2</v>
      </c>
      <c r="J142" s="245">
        <f t="shared" si="47"/>
        <v>0</v>
      </c>
    </row>
    <row r="143" spans="2:10" ht="63" x14ac:dyDescent="0.25">
      <c r="B143" s="246" t="s">
        <v>224</v>
      </c>
      <c r="C143" s="247">
        <v>850</v>
      </c>
      <c r="D143" s="248" t="s">
        <v>41</v>
      </c>
      <c r="E143" s="249">
        <v>10</v>
      </c>
      <c r="F143" s="250" t="s">
        <v>225</v>
      </c>
      <c r="G143" s="249">
        <v>200</v>
      </c>
      <c r="H143" s="49">
        <v>1100</v>
      </c>
      <c r="I143" s="49">
        <v>918.2</v>
      </c>
      <c r="J143" s="49"/>
    </row>
    <row r="144" spans="2:10" ht="63" x14ac:dyDescent="0.25">
      <c r="B144" s="218" t="s">
        <v>226</v>
      </c>
      <c r="C144" s="241">
        <v>850</v>
      </c>
      <c r="D144" s="242" t="s">
        <v>41</v>
      </c>
      <c r="E144" s="243">
        <v>10</v>
      </c>
      <c r="F144" s="244" t="s">
        <v>227</v>
      </c>
      <c r="G144" s="243"/>
      <c r="H144" s="245">
        <f t="shared" ref="H144:J144" si="48">H145</f>
        <v>900</v>
      </c>
      <c r="I144" s="251">
        <f t="shared" si="48"/>
        <v>750</v>
      </c>
      <c r="J144" s="251">
        <f t="shared" si="48"/>
        <v>0</v>
      </c>
    </row>
    <row r="145" spans="2:10" ht="78.75" x14ac:dyDescent="0.25">
      <c r="B145" s="246" t="s">
        <v>228</v>
      </c>
      <c r="C145" s="247">
        <v>850</v>
      </c>
      <c r="D145" s="248" t="s">
        <v>41</v>
      </c>
      <c r="E145" s="249">
        <v>10</v>
      </c>
      <c r="F145" s="250" t="s">
        <v>229</v>
      </c>
      <c r="G145" s="249">
        <v>200</v>
      </c>
      <c r="H145" s="49">
        <v>900</v>
      </c>
      <c r="I145" s="50">
        <v>750</v>
      </c>
      <c r="J145" s="50"/>
    </row>
    <row r="146" spans="2:10" ht="47.25" x14ac:dyDescent="0.25">
      <c r="B146" s="88" t="s">
        <v>230</v>
      </c>
      <c r="C146" s="89">
        <v>850</v>
      </c>
      <c r="D146" s="252" t="s">
        <v>41</v>
      </c>
      <c r="E146" s="127">
        <v>10</v>
      </c>
      <c r="F146" s="128" t="s">
        <v>231</v>
      </c>
      <c r="G146" s="127"/>
      <c r="H146" s="61">
        <f t="shared" ref="H146:J146" si="49">H147</f>
        <v>150</v>
      </c>
      <c r="I146" s="94">
        <f t="shared" si="49"/>
        <v>50</v>
      </c>
      <c r="J146" s="94">
        <f t="shared" si="49"/>
        <v>0</v>
      </c>
    </row>
    <row r="147" spans="2:10" ht="63" x14ac:dyDescent="0.25">
      <c r="B147" s="96" t="s">
        <v>232</v>
      </c>
      <c r="C147" s="97">
        <v>850</v>
      </c>
      <c r="D147" s="253" t="s">
        <v>41</v>
      </c>
      <c r="E147" s="131">
        <v>10</v>
      </c>
      <c r="F147" s="132" t="s">
        <v>233</v>
      </c>
      <c r="G147" s="131">
        <v>200</v>
      </c>
      <c r="H147" s="49">
        <v>150</v>
      </c>
      <c r="I147" s="50">
        <v>50</v>
      </c>
      <c r="J147" s="50"/>
    </row>
    <row r="148" spans="2:10" ht="31.5" x14ac:dyDescent="0.25">
      <c r="B148" s="51" t="s">
        <v>234</v>
      </c>
      <c r="C148" s="52">
        <v>850</v>
      </c>
      <c r="D148" s="176" t="s">
        <v>161</v>
      </c>
      <c r="E148" s="52">
        <v>12</v>
      </c>
      <c r="F148" s="52"/>
      <c r="G148" s="106"/>
      <c r="H148" s="55">
        <f>H149+H165</f>
        <v>11163.1</v>
      </c>
      <c r="I148" s="55">
        <f t="shared" ref="I148:J148" si="50">I149+I165</f>
        <v>3591.9</v>
      </c>
      <c r="J148" s="55">
        <f t="shared" si="50"/>
        <v>0</v>
      </c>
    </row>
    <row r="149" spans="2:10" ht="78.75" x14ac:dyDescent="0.25">
      <c r="B149" s="73" t="s">
        <v>164</v>
      </c>
      <c r="C149" s="74">
        <v>850</v>
      </c>
      <c r="D149" s="236" t="s">
        <v>41</v>
      </c>
      <c r="E149" s="237" t="s">
        <v>83</v>
      </c>
      <c r="F149" s="199" t="s">
        <v>165</v>
      </c>
      <c r="G149" s="123"/>
      <c r="H149" s="180">
        <f t="shared" ref="H149:J149" si="51">H150+H154</f>
        <v>9489.6</v>
      </c>
      <c r="I149" s="180">
        <f t="shared" si="51"/>
        <v>2162.9</v>
      </c>
      <c r="J149" s="180">
        <f t="shared" si="51"/>
        <v>0</v>
      </c>
    </row>
    <row r="150" spans="2:10" ht="47.25" x14ac:dyDescent="0.25">
      <c r="B150" s="80" t="s">
        <v>235</v>
      </c>
      <c r="C150" s="81">
        <v>850</v>
      </c>
      <c r="D150" s="238" t="s">
        <v>41</v>
      </c>
      <c r="E150" s="239" t="s">
        <v>83</v>
      </c>
      <c r="F150" s="200" t="s">
        <v>236</v>
      </c>
      <c r="G150" s="240"/>
      <c r="H150" s="202">
        <f t="shared" ref="H150:J150" si="52">H151</f>
        <v>90</v>
      </c>
      <c r="I150" s="254">
        <f t="shared" si="52"/>
        <v>90</v>
      </c>
      <c r="J150" s="254">
        <f t="shared" si="52"/>
        <v>0</v>
      </c>
    </row>
    <row r="151" spans="2:10" ht="78.75" x14ac:dyDescent="0.25">
      <c r="B151" s="88" t="s">
        <v>237</v>
      </c>
      <c r="C151" s="89">
        <v>850</v>
      </c>
      <c r="D151" s="252" t="s">
        <v>41</v>
      </c>
      <c r="E151" s="255" t="s">
        <v>83</v>
      </c>
      <c r="F151" s="128" t="s">
        <v>238</v>
      </c>
      <c r="G151" s="256"/>
      <c r="H151" s="203">
        <f t="shared" ref="H151:J151" si="53">H153+H152</f>
        <v>90</v>
      </c>
      <c r="I151" s="203">
        <f t="shared" si="53"/>
        <v>90</v>
      </c>
      <c r="J151" s="203">
        <f t="shared" si="53"/>
        <v>0</v>
      </c>
    </row>
    <row r="152" spans="2:10" ht="47.25" x14ac:dyDescent="0.25">
      <c r="B152" s="96" t="s">
        <v>46</v>
      </c>
      <c r="C152" s="97">
        <v>850</v>
      </c>
      <c r="D152" s="253" t="s">
        <v>41</v>
      </c>
      <c r="E152" s="257" t="s">
        <v>83</v>
      </c>
      <c r="F152" s="132" t="s">
        <v>239</v>
      </c>
      <c r="G152" s="131">
        <v>200</v>
      </c>
      <c r="H152" s="64">
        <v>25</v>
      </c>
      <c r="I152" s="65">
        <v>25</v>
      </c>
      <c r="J152" s="65"/>
    </row>
    <row r="153" spans="2:10" ht="31.5" x14ac:dyDescent="0.25">
      <c r="B153" s="96" t="s">
        <v>92</v>
      </c>
      <c r="C153" s="97">
        <v>850</v>
      </c>
      <c r="D153" s="253" t="s">
        <v>41</v>
      </c>
      <c r="E153" s="257" t="s">
        <v>83</v>
      </c>
      <c r="F153" s="132" t="s">
        <v>239</v>
      </c>
      <c r="G153" s="131">
        <v>300</v>
      </c>
      <c r="H153" s="64">
        <v>65</v>
      </c>
      <c r="I153" s="65">
        <v>65</v>
      </c>
      <c r="J153" s="65"/>
    </row>
    <row r="154" spans="2:10" ht="47.25" x14ac:dyDescent="0.25">
      <c r="B154" s="160" t="s">
        <v>240</v>
      </c>
      <c r="C154" s="81">
        <v>850</v>
      </c>
      <c r="D154" s="238" t="s">
        <v>41</v>
      </c>
      <c r="E154" s="239" t="s">
        <v>83</v>
      </c>
      <c r="F154" s="200" t="s">
        <v>241</v>
      </c>
      <c r="G154" s="240"/>
      <c r="H154" s="202">
        <f>H158+H155+H160+H163</f>
        <v>9399.6</v>
      </c>
      <c r="I154" s="202">
        <f t="shared" ref="I154:J154" si="54">I158+I155+I160+I163</f>
        <v>2072.9</v>
      </c>
      <c r="J154" s="202">
        <f t="shared" si="54"/>
        <v>0</v>
      </c>
    </row>
    <row r="155" spans="2:10" ht="47.25" x14ac:dyDescent="0.25">
      <c r="B155" s="150" t="s">
        <v>242</v>
      </c>
      <c r="C155" s="89">
        <v>850</v>
      </c>
      <c r="D155" s="252" t="s">
        <v>41</v>
      </c>
      <c r="E155" s="255" t="s">
        <v>83</v>
      </c>
      <c r="F155" s="128" t="s">
        <v>243</v>
      </c>
      <c r="G155" s="256"/>
      <c r="H155" s="203">
        <f t="shared" ref="H155:J155" si="55">H157+H156</f>
        <v>449.6</v>
      </c>
      <c r="I155" s="203">
        <f t="shared" si="55"/>
        <v>259.60000000000002</v>
      </c>
      <c r="J155" s="203">
        <f t="shared" si="55"/>
        <v>0</v>
      </c>
    </row>
    <row r="156" spans="2:10" ht="78.75" x14ac:dyDescent="0.25">
      <c r="B156" s="258" t="s">
        <v>244</v>
      </c>
      <c r="C156" s="97">
        <v>850</v>
      </c>
      <c r="D156" s="253" t="s">
        <v>41</v>
      </c>
      <c r="E156" s="257" t="s">
        <v>83</v>
      </c>
      <c r="F156" s="132" t="s">
        <v>245</v>
      </c>
      <c r="G156" s="131">
        <v>200</v>
      </c>
      <c r="H156" s="64">
        <v>330</v>
      </c>
      <c r="I156" s="65">
        <v>140</v>
      </c>
      <c r="J156" s="65"/>
    </row>
    <row r="157" spans="2:10" ht="47.25" x14ac:dyDescent="0.25">
      <c r="B157" s="258" t="s">
        <v>246</v>
      </c>
      <c r="C157" s="97">
        <v>850</v>
      </c>
      <c r="D157" s="253" t="s">
        <v>41</v>
      </c>
      <c r="E157" s="257" t="s">
        <v>83</v>
      </c>
      <c r="F157" s="132" t="s">
        <v>245</v>
      </c>
      <c r="G157" s="131">
        <v>800</v>
      </c>
      <c r="H157" s="64">
        <v>119.6</v>
      </c>
      <c r="I157" s="65">
        <v>119.6</v>
      </c>
      <c r="J157" s="65"/>
    </row>
    <row r="158" spans="2:10" ht="47.25" x14ac:dyDescent="0.25">
      <c r="B158" s="150" t="s">
        <v>247</v>
      </c>
      <c r="C158" s="89">
        <v>850</v>
      </c>
      <c r="D158" s="252" t="s">
        <v>41</v>
      </c>
      <c r="E158" s="255" t="s">
        <v>83</v>
      </c>
      <c r="F158" s="128" t="s">
        <v>248</v>
      </c>
      <c r="G158" s="256"/>
      <c r="H158" s="203">
        <f t="shared" ref="H158:J158" si="56">H159</f>
        <v>450</v>
      </c>
      <c r="I158" s="259">
        <f t="shared" si="56"/>
        <v>400</v>
      </c>
      <c r="J158" s="259">
        <f t="shared" si="56"/>
        <v>0</v>
      </c>
    </row>
    <row r="159" spans="2:10" ht="78.75" x14ac:dyDescent="0.25">
      <c r="B159" s="258" t="s">
        <v>244</v>
      </c>
      <c r="C159" s="97">
        <v>850</v>
      </c>
      <c r="D159" s="253" t="s">
        <v>41</v>
      </c>
      <c r="E159" s="257" t="s">
        <v>83</v>
      </c>
      <c r="F159" s="132" t="s">
        <v>249</v>
      </c>
      <c r="G159" s="131">
        <v>200</v>
      </c>
      <c r="H159" s="64">
        <v>450</v>
      </c>
      <c r="I159" s="65">
        <v>400</v>
      </c>
      <c r="J159" s="65"/>
    </row>
    <row r="160" spans="2:10" ht="94.5" x14ac:dyDescent="0.25">
      <c r="B160" s="260" t="s">
        <v>250</v>
      </c>
      <c r="C160" s="261">
        <v>850</v>
      </c>
      <c r="D160" s="262" t="s">
        <v>41</v>
      </c>
      <c r="E160" s="263" t="s">
        <v>83</v>
      </c>
      <c r="F160" s="264" t="s">
        <v>251</v>
      </c>
      <c r="G160" s="265"/>
      <c r="H160" s="266">
        <f t="shared" ref="H160:J160" si="57">SUM(H161:H162)</f>
        <v>3500</v>
      </c>
      <c r="I160" s="266">
        <f t="shared" si="57"/>
        <v>0</v>
      </c>
      <c r="J160" s="266">
        <f t="shared" si="57"/>
        <v>0</v>
      </c>
    </row>
    <row r="161" spans="2:10" ht="126" x14ac:dyDescent="0.25">
      <c r="B161" s="219" t="s">
        <v>252</v>
      </c>
      <c r="C161" s="267">
        <v>850</v>
      </c>
      <c r="D161" s="268" t="s">
        <v>41</v>
      </c>
      <c r="E161" s="269">
        <v>12</v>
      </c>
      <c r="F161" s="270" t="s">
        <v>253</v>
      </c>
      <c r="G161" s="269">
        <v>200</v>
      </c>
      <c r="H161" s="271">
        <v>3300</v>
      </c>
      <c r="I161" s="145"/>
      <c r="J161" s="145"/>
    </row>
    <row r="162" spans="2:10" ht="126" x14ac:dyDescent="0.25">
      <c r="B162" s="219" t="s">
        <v>254</v>
      </c>
      <c r="C162" s="267">
        <v>850</v>
      </c>
      <c r="D162" s="268" t="s">
        <v>41</v>
      </c>
      <c r="E162" s="269">
        <v>12</v>
      </c>
      <c r="F162" s="270" t="s">
        <v>255</v>
      </c>
      <c r="G162" s="269">
        <v>200</v>
      </c>
      <c r="H162" s="271">
        <v>200</v>
      </c>
      <c r="I162" s="145"/>
      <c r="J162" s="145"/>
    </row>
    <row r="163" spans="2:10" ht="31.5" x14ac:dyDescent="0.25">
      <c r="B163" s="260" t="s">
        <v>256</v>
      </c>
      <c r="C163" s="261">
        <v>850</v>
      </c>
      <c r="D163" s="262" t="s">
        <v>41</v>
      </c>
      <c r="E163" s="263" t="s">
        <v>83</v>
      </c>
      <c r="F163" s="264" t="s">
        <v>257</v>
      </c>
      <c r="G163" s="265"/>
      <c r="H163" s="168">
        <f t="shared" ref="H163:J163" si="58">H164</f>
        <v>5000</v>
      </c>
      <c r="I163" s="168">
        <f t="shared" si="58"/>
        <v>1413.3</v>
      </c>
      <c r="J163" s="168">
        <f t="shared" si="58"/>
        <v>0</v>
      </c>
    </row>
    <row r="164" spans="2:10" ht="63" x14ac:dyDescent="0.25">
      <c r="B164" s="219" t="s">
        <v>258</v>
      </c>
      <c r="C164" s="267">
        <v>850</v>
      </c>
      <c r="D164" s="268" t="s">
        <v>41</v>
      </c>
      <c r="E164" s="269">
        <v>12</v>
      </c>
      <c r="F164" s="270" t="s">
        <v>259</v>
      </c>
      <c r="G164" s="269">
        <v>200</v>
      </c>
      <c r="H164" s="144">
        <v>5000</v>
      </c>
      <c r="I164" s="145">
        <v>1413.3</v>
      </c>
      <c r="J164" s="145"/>
    </row>
    <row r="165" spans="2:10" ht="63" x14ac:dyDescent="0.25">
      <c r="B165" s="73" t="s">
        <v>260</v>
      </c>
      <c r="C165" s="74">
        <v>850</v>
      </c>
      <c r="D165" s="157" t="s">
        <v>41</v>
      </c>
      <c r="E165" s="177" t="s">
        <v>83</v>
      </c>
      <c r="F165" s="272" t="s">
        <v>203</v>
      </c>
      <c r="G165" s="74"/>
      <c r="H165" s="159">
        <f t="shared" ref="H165:J165" si="59">H166</f>
        <v>1673.5</v>
      </c>
      <c r="I165" s="273">
        <f t="shared" si="59"/>
        <v>1429</v>
      </c>
      <c r="J165" s="273">
        <f t="shared" si="59"/>
        <v>0</v>
      </c>
    </row>
    <row r="166" spans="2:10" ht="63" x14ac:dyDescent="0.25">
      <c r="B166" s="80" t="s">
        <v>261</v>
      </c>
      <c r="C166" s="81">
        <v>850</v>
      </c>
      <c r="D166" s="161" t="s">
        <v>41</v>
      </c>
      <c r="E166" s="162" t="s">
        <v>83</v>
      </c>
      <c r="F166" s="84" t="s">
        <v>262</v>
      </c>
      <c r="G166" s="201"/>
      <c r="H166" s="164">
        <f>H169+H167</f>
        <v>1673.5</v>
      </c>
      <c r="I166" s="164">
        <f>I169+I167</f>
        <v>1429</v>
      </c>
      <c r="J166" s="164">
        <f>J169+J167</f>
        <v>0</v>
      </c>
    </row>
    <row r="167" spans="2:10" ht="63" x14ac:dyDescent="0.25">
      <c r="B167" s="88" t="s">
        <v>263</v>
      </c>
      <c r="C167" s="89">
        <v>850</v>
      </c>
      <c r="D167" s="165" t="s">
        <v>41</v>
      </c>
      <c r="E167" s="166" t="s">
        <v>83</v>
      </c>
      <c r="F167" s="92" t="s">
        <v>264</v>
      </c>
      <c r="G167" s="127"/>
      <c r="H167" s="175">
        <f>H168</f>
        <v>100</v>
      </c>
      <c r="I167" s="175">
        <f t="shared" ref="I167:J167" si="60">I168</f>
        <v>0</v>
      </c>
      <c r="J167" s="175">
        <f t="shared" si="60"/>
        <v>0</v>
      </c>
    </row>
    <row r="168" spans="2:10" ht="63" x14ac:dyDescent="0.25">
      <c r="B168" s="195" t="s">
        <v>265</v>
      </c>
      <c r="C168" s="120">
        <v>850</v>
      </c>
      <c r="D168" s="190" t="s">
        <v>41</v>
      </c>
      <c r="E168" s="191" t="s">
        <v>83</v>
      </c>
      <c r="F168" s="100" t="s">
        <v>266</v>
      </c>
      <c r="G168" s="131">
        <v>200</v>
      </c>
      <c r="H168" s="64">
        <v>100</v>
      </c>
      <c r="I168" s="65"/>
      <c r="J168" s="65"/>
    </row>
    <row r="169" spans="2:10" ht="31.5" x14ac:dyDescent="0.25">
      <c r="B169" s="88" t="s">
        <v>267</v>
      </c>
      <c r="C169" s="89">
        <v>850</v>
      </c>
      <c r="D169" s="165" t="s">
        <v>41</v>
      </c>
      <c r="E169" s="166" t="s">
        <v>83</v>
      </c>
      <c r="F169" s="92" t="s">
        <v>268</v>
      </c>
      <c r="G169" s="127"/>
      <c r="H169" s="175">
        <f>H170</f>
        <v>1573.5</v>
      </c>
      <c r="I169" s="175">
        <f t="shared" ref="I169:J169" si="61">I170</f>
        <v>1429</v>
      </c>
      <c r="J169" s="175">
        <f t="shared" si="61"/>
        <v>0</v>
      </c>
    </row>
    <row r="170" spans="2:10" ht="48" thickBot="1" x14ac:dyDescent="0.3">
      <c r="B170" s="195" t="s">
        <v>46</v>
      </c>
      <c r="C170" s="120">
        <v>850</v>
      </c>
      <c r="D170" s="190" t="s">
        <v>41</v>
      </c>
      <c r="E170" s="191" t="s">
        <v>83</v>
      </c>
      <c r="F170" s="100" t="s">
        <v>269</v>
      </c>
      <c r="G170" s="131">
        <v>200</v>
      </c>
      <c r="H170" s="64">
        <v>1573.5</v>
      </c>
      <c r="I170" s="65">
        <v>1429</v>
      </c>
      <c r="J170" s="65"/>
    </row>
    <row r="171" spans="2:10" ht="16.5" thickBot="1" x14ac:dyDescent="0.3">
      <c r="B171" s="151" t="s">
        <v>270</v>
      </c>
      <c r="C171" s="13">
        <v>850</v>
      </c>
      <c r="D171" s="208" t="s">
        <v>163</v>
      </c>
      <c r="E171" s="13"/>
      <c r="F171" s="13"/>
      <c r="G171" s="153"/>
      <c r="H171" s="21">
        <f t="shared" ref="H171:J171" si="62">H172+H177</f>
        <v>28353.7</v>
      </c>
      <c r="I171" s="21">
        <f t="shared" si="62"/>
        <v>27181.7</v>
      </c>
      <c r="J171" s="21">
        <f t="shared" si="62"/>
        <v>7022</v>
      </c>
    </row>
    <row r="172" spans="2:10" x14ac:dyDescent="0.25">
      <c r="B172" s="274" t="s">
        <v>271</v>
      </c>
      <c r="C172" s="275">
        <v>850</v>
      </c>
      <c r="D172" s="276" t="s">
        <v>163</v>
      </c>
      <c r="E172" s="277" t="s">
        <v>272</v>
      </c>
      <c r="F172" s="275"/>
      <c r="G172" s="278"/>
      <c r="H172" s="279">
        <f t="shared" ref="H172:J175" si="63">H173</f>
        <v>248.7</v>
      </c>
      <c r="I172" s="280">
        <f t="shared" si="63"/>
        <v>248.7</v>
      </c>
      <c r="J172" s="280">
        <f t="shared" si="63"/>
        <v>0</v>
      </c>
    </row>
    <row r="173" spans="2:10" ht="63" x14ac:dyDescent="0.25">
      <c r="B173" s="281" t="s">
        <v>260</v>
      </c>
      <c r="C173" s="282">
        <v>850</v>
      </c>
      <c r="D173" s="283" t="s">
        <v>54</v>
      </c>
      <c r="E173" s="284" t="s">
        <v>25</v>
      </c>
      <c r="F173" s="285" t="s">
        <v>203</v>
      </c>
      <c r="G173" s="282"/>
      <c r="H173" s="286">
        <f t="shared" si="63"/>
        <v>248.7</v>
      </c>
      <c r="I173" s="287">
        <f t="shared" si="63"/>
        <v>248.7</v>
      </c>
      <c r="J173" s="287">
        <f t="shared" si="63"/>
        <v>0</v>
      </c>
    </row>
    <row r="174" spans="2:10" ht="63" x14ac:dyDescent="0.25">
      <c r="B174" s="80" t="s">
        <v>261</v>
      </c>
      <c r="C174" s="81">
        <v>850</v>
      </c>
      <c r="D174" s="161" t="s">
        <v>54</v>
      </c>
      <c r="E174" s="162" t="s">
        <v>25</v>
      </c>
      <c r="F174" s="84" t="s">
        <v>262</v>
      </c>
      <c r="G174" s="201"/>
      <c r="H174" s="164">
        <f t="shared" si="63"/>
        <v>248.7</v>
      </c>
      <c r="I174" s="164">
        <f t="shared" si="63"/>
        <v>248.7</v>
      </c>
      <c r="J174" s="164">
        <f t="shared" si="63"/>
        <v>0</v>
      </c>
    </row>
    <row r="175" spans="2:10" ht="47.25" x14ac:dyDescent="0.25">
      <c r="B175" s="88" t="s">
        <v>273</v>
      </c>
      <c r="C175" s="89">
        <v>850</v>
      </c>
      <c r="D175" s="165" t="s">
        <v>54</v>
      </c>
      <c r="E175" s="166" t="s">
        <v>25</v>
      </c>
      <c r="F175" s="92" t="s">
        <v>274</v>
      </c>
      <c r="G175" s="127"/>
      <c r="H175" s="175">
        <f t="shared" si="63"/>
        <v>248.7</v>
      </c>
      <c r="I175" s="288">
        <f t="shared" si="63"/>
        <v>248.7</v>
      </c>
      <c r="J175" s="288">
        <f t="shared" si="63"/>
        <v>0</v>
      </c>
    </row>
    <row r="176" spans="2:10" ht="47.25" x14ac:dyDescent="0.25">
      <c r="B176" s="195" t="s">
        <v>275</v>
      </c>
      <c r="C176" s="120">
        <v>850</v>
      </c>
      <c r="D176" s="190" t="s">
        <v>54</v>
      </c>
      <c r="E176" s="191" t="s">
        <v>25</v>
      </c>
      <c r="F176" s="100" t="s">
        <v>276</v>
      </c>
      <c r="G176" s="131">
        <v>800</v>
      </c>
      <c r="H176" s="64">
        <v>248.7</v>
      </c>
      <c r="I176" s="65">
        <v>248.7</v>
      </c>
      <c r="J176" s="65"/>
    </row>
    <row r="177" spans="2:10" x14ac:dyDescent="0.25">
      <c r="B177" s="51" t="s">
        <v>277</v>
      </c>
      <c r="C177" s="289">
        <v>850</v>
      </c>
      <c r="D177" s="54" t="s">
        <v>163</v>
      </c>
      <c r="E177" s="54" t="s">
        <v>34</v>
      </c>
      <c r="F177" s="52"/>
      <c r="G177" s="106"/>
      <c r="H177" s="55">
        <f>H178</f>
        <v>28105</v>
      </c>
      <c r="I177" s="55">
        <f t="shared" ref="I177:J177" si="64">I178</f>
        <v>26933</v>
      </c>
      <c r="J177" s="55">
        <f t="shared" si="64"/>
        <v>7022</v>
      </c>
    </row>
    <row r="178" spans="2:10" ht="63" x14ac:dyDescent="0.25">
      <c r="B178" s="73" t="s">
        <v>260</v>
      </c>
      <c r="C178" s="296">
        <v>850</v>
      </c>
      <c r="D178" s="177" t="s">
        <v>54</v>
      </c>
      <c r="E178" s="177" t="s">
        <v>35</v>
      </c>
      <c r="F178" s="272" t="s">
        <v>285</v>
      </c>
      <c r="G178" s="74"/>
      <c r="H178" s="159">
        <f t="shared" ref="H178:J178" si="65">H179</f>
        <v>28105</v>
      </c>
      <c r="I178" s="273">
        <f t="shared" si="65"/>
        <v>26933</v>
      </c>
      <c r="J178" s="273">
        <f t="shared" si="65"/>
        <v>7022</v>
      </c>
    </row>
    <row r="179" spans="2:10" ht="63" x14ac:dyDescent="0.25">
      <c r="B179" s="80" t="s">
        <v>261</v>
      </c>
      <c r="C179" s="297">
        <v>850</v>
      </c>
      <c r="D179" s="298" t="s">
        <v>54</v>
      </c>
      <c r="E179" s="162" t="s">
        <v>35</v>
      </c>
      <c r="F179" s="84" t="s">
        <v>262</v>
      </c>
      <c r="G179" s="201"/>
      <c r="H179" s="164">
        <f>H180+H183+H185</f>
        <v>28105</v>
      </c>
      <c r="I179" s="164">
        <f t="shared" ref="I179:J179" si="66">I180+I183+I185</f>
        <v>26933</v>
      </c>
      <c r="J179" s="164">
        <f t="shared" si="66"/>
        <v>7022</v>
      </c>
    </row>
    <row r="180" spans="2:10" ht="31.5" x14ac:dyDescent="0.25">
      <c r="B180" s="150" t="s">
        <v>286</v>
      </c>
      <c r="C180" s="299">
        <v>850</v>
      </c>
      <c r="D180" s="300" t="s">
        <v>54</v>
      </c>
      <c r="E180" s="166" t="s">
        <v>35</v>
      </c>
      <c r="F180" s="92" t="s">
        <v>287</v>
      </c>
      <c r="G180" s="127"/>
      <c r="H180" s="175">
        <f>H181+H182</f>
        <v>25876</v>
      </c>
      <c r="I180" s="175">
        <f t="shared" ref="I180:J180" si="67">I181+I182</f>
        <v>26908</v>
      </c>
      <c r="J180" s="175">
        <f t="shared" si="67"/>
        <v>6996</v>
      </c>
    </row>
    <row r="181" spans="2:10" ht="63" x14ac:dyDescent="0.25">
      <c r="B181" s="258" t="s">
        <v>288</v>
      </c>
      <c r="C181" s="169">
        <v>850</v>
      </c>
      <c r="D181" s="301" t="s">
        <v>54</v>
      </c>
      <c r="E181" s="191" t="s">
        <v>35</v>
      </c>
      <c r="F181" s="100" t="s">
        <v>289</v>
      </c>
      <c r="G181" s="131">
        <v>200</v>
      </c>
      <c r="H181" s="64">
        <v>6469</v>
      </c>
      <c r="I181" s="65">
        <v>6727</v>
      </c>
      <c r="J181" s="65">
        <v>6996</v>
      </c>
    </row>
    <row r="182" spans="2:10" ht="78.75" x14ac:dyDescent="0.25">
      <c r="B182" s="258" t="s">
        <v>290</v>
      </c>
      <c r="C182" s="169">
        <v>850</v>
      </c>
      <c r="D182" s="301" t="s">
        <v>54</v>
      </c>
      <c r="E182" s="191" t="s">
        <v>35</v>
      </c>
      <c r="F182" s="100" t="s">
        <v>291</v>
      </c>
      <c r="G182" s="131">
        <v>200</v>
      </c>
      <c r="H182" s="64">
        <v>19407</v>
      </c>
      <c r="I182" s="65">
        <v>20181</v>
      </c>
      <c r="J182" s="65"/>
    </row>
    <row r="183" spans="2:10" ht="63" x14ac:dyDescent="0.25">
      <c r="B183" s="150" t="s">
        <v>292</v>
      </c>
      <c r="C183" s="307">
        <v>850</v>
      </c>
      <c r="D183" s="308" t="s">
        <v>54</v>
      </c>
      <c r="E183" s="309" t="s">
        <v>35</v>
      </c>
      <c r="F183" s="310" t="s">
        <v>293</v>
      </c>
      <c r="G183" s="243"/>
      <c r="H183" s="311">
        <f>H184</f>
        <v>24</v>
      </c>
      <c r="I183" s="311">
        <f t="shared" ref="I183:J183" si="68">I184</f>
        <v>25</v>
      </c>
      <c r="J183" s="311">
        <f t="shared" si="68"/>
        <v>26</v>
      </c>
    </row>
    <row r="184" spans="2:10" ht="94.5" x14ac:dyDescent="0.25">
      <c r="B184" s="258" t="s">
        <v>294</v>
      </c>
      <c r="C184" s="302">
        <v>850</v>
      </c>
      <c r="D184" s="303" t="s">
        <v>54</v>
      </c>
      <c r="E184" s="304" t="s">
        <v>35</v>
      </c>
      <c r="F184" s="305" t="s">
        <v>295</v>
      </c>
      <c r="G184" s="249">
        <v>200</v>
      </c>
      <c r="H184" s="49">
        <v>24</v>
      </c>
      <c r="I184" s="50">
        <v>25</v>
      </c>
      <c r="J184" s="50">
        <v>26</v>
      </c>
    </row>
    <row r="185" spans="2:10" ht="63" x14ac:dyDescent="0.25">
      <c r="B185" s="312" t="s">
        <v>296</v>
      </c>
      <c r="C185" s="313">
        <v>850</v>
      </c>
      <c r="D185" s="314" t="s">
        <v>54</v>
      </c>
      <c r="E185" s="263" t="s">
        <v>35</v>
      </c>
      <c r="F185" s="264" t="s">
        <v>297</v>
      </c>
      <c r="G185" s="265"/>
      <c r="H185" s="266">
        <f t="shared" ref="H185:J185" si="69">H186</f>
        <v>2205</v>
      </c>
      <c r="I185" s="315">
        <f t="shared" si="69"/>
        <v>0</v>
      </c>
      <c r="J185" s="315">
        <f t="shared" si="69"/>
        <v>0</v>
      </c>
    </row>
    <row r="186" spans="2:10" ht="111" thickBot="1" x14ac:dyDescent="0.3">
      <c r="B186" s="316" t="s">
        <v>298</v>
      </c>
      <c r="C186" s="317">
        <v>850</v>
      </c>
      <c r="D186" s="318" t="s">
        <v>54</v>
      </c>
      <c r="E186" s="319" t="s">
        <v>35</v>
      </c>
      <c r="F186" s="320" t="s">
        <v>299</v>
      </c>
      <c r="G186" s="306">
        <v>500</v>
      </c>
      <c r="H186" s="271">
        <v>2205</v>
      </c>
      <c r="I186" s="321"/>
      <c r="J186" s="321"/>
    </row>
    <row r="187" spans="2:10" ht="16.5" thickBot="1" x14ac:dyDescent="0.3">
      <c r="B187" s="151" t="s">
        <v>300</v>
      </c>
      <c r="C187" s="13">
        <v>850</v>
      </c>
      <c r="D187" s="208" t="s">
        <v>177</v>
      </c>
      <c r="E187" s="324"/>
      <c r="F187" s="13"/>
      <c r="G187" s="153"/>
      <c r="H187" s="21">
        <f t="shared" ref="H187:J188" si="70">H188</f>
        <v>606</v>
      </c>
      <c r="I187" s="21">
        <f t="shared" si="70"/>
        <v>630</v>
      </c>
      <c r="J187" s="21">
        <f t="shared" si="70"/>
        <v>654</v>
      </c>
    </row>
    <row r="188" spans="2:10" ht="31.5" x14ac:dyDescent="0.25">
      <c r="B188" s="51" t="s">
        <v>301</v>
      </c>
      <c r="C188" s="52">
        <v>850</v>
      </c>
      <c r="D188" s="176" t="s">
        <v>177</v>
      </c>
      <c r="E188" s="54" t="s">
        <v>163</v>
      </c>
      <c r="F188" s="52"/>
      <c r="G188" s="106"/>
      <c r="H188" s="55">
        <f>H189</f>
        <v>606</v>
      </c>
      <c r="I188" s="55">
        <f t="shared" si="70"/>
        <v>630</v>
      </c>
      <c r="J188" s="55">
        <f t="shared" si="70"/>
        <v>654</v>
      </c>
    </row>
    <row r="189" spans="2:10" ht="63" x14ac:dyDescent="0.25">
      <c r="B189" s="73" t="s">
        <v>63</v>
      </c>
      <c r="C189" s="296">
        <v>850</v>
      </c>
      <c r="D189" s="32" t="s">
        <v>302</v>
      </c>
      <c r="E189" s="57" t="s">
        <v>54</v>
      </c>
      <c r="F189" s="325" t="s">
        <v>25</v>
      </c>
      <c r="G189" s="103"/>
      <c r="H189" s="35">
        <f t="shared" ref="H189:J190" si="71">H190</f>
        <v>606</v>
      </c>
      <c r="I189" s="35">
        <f t="shared" si="71"/>
        <v>630</v>
      </c>
      <c r="J189" s="35">
        <f t="shared" si="71"/>
        <v>654</v>
      </c>
    </row>
    <row r="190" spans="2:10" ht="31.5" x14ac:dyDescent="0.25">
      <c r="B190" s="80" t="s">
        <v>303</v>
      </c>
      <c r="C190" s="297">
        <v>850</v>
      </c>
      <c r="D190" s="140" t="s">
        <v>302</v>
      </c>
      <c r="E190" s="140" t="s">
        <v>54</v>
      </c>
      <c r="F190" s="326" t="s">
        <v>78</v>
      </c>
      <c r="G190" s="327"/>
      <c r="H190" s="328">
        <f t="shared" si="71"/>
        <v>606</v>
      </c>
      <c r="I190" s="328">
        <f t="shared" si="71"/>
        <v>630</v>
      </c>
      <c r="J190" s="328">
        <f t="shared" si="71"/>
        <v>654</v>
      </c>
    </row>
    <row r="191" spans="2:10" ht="31.5" x14ac:dyDescent="0.25">
      <c r="B191" s="329" t="s">
        <v>304</v>
      </c>
      <c r="C191" s="330">
        <v>850</v>
      </c>
      <c r="D191" s="39" t="s">
        <v>302</v>
      </c>
      <c r="E191" s="39" t="s">
        <v>54</v>
      </c>
      <c r="F191" s="40" t="s">
        <v>305</v>
      </c>
      <c r="G191" s="331"/>
      <c r="H191" s="143">
        <f t="shared" ref="H191:J191" si="72">H192+H193</f>
        <v>606</v>
      </c>
      <c r="I191" s="143">
        <f t="shared" si="72"/>
        <v>630</v>
      </c>
      <c r="J191" s="143">
        <f t="shared" si="72"/>
        <v>654</v>
      </c>
    </row>
    <row r="192" spans="2:10" ht="126" x14ac:dyDescent="0.25">
      <c r="B192" s="294" t="s">
        <v>306</v>
      </c>
      <c r="C192" s="332">
        <v>850</v>
      </c>
      <c r="D192" s="48" t="s">
        <v>302</v>
      </c>
      <c r="E192" s="46" t="s">
        <v>54</v>
      </c>
      <c r="F192" s="104" t="s">
        <v>307</v>
      </c>
      <c r="G192" s="46" t="s">
        <v>32</v>
      </c>
      <c r="H192" s="144">
        <v>556</v>
      </c>
      <c r="I192" s="145">
        <v>580</v>
      </c>
      <c r="J192" s="145">
        <v>604</v>
      </c>
    </row>
    <row r="193" spans="2:10" ht="79.5" thickBot="1" x14ac:dyDescent="0.3">
      <c r="B193" s="294" t="s">
        <v>308</v>
      </c>
      <c r="C193" s="332">
        <v>850</v>
      </c>
      <c r="D193" s="48" t="s">
        <v>302</v>
      </c>
      <c r="E193" s="46" t="s">
        <v>54</v>
      </c>
      <c r="F193" s="104" t="s">
        <v>307</v>
      </c>
      <c r="G193" s="46" t="s">
        <v>39</v>
      </c>
      <c r="H193" s="144">
        <v>50</v>
      </c>
      <c r="I193" s="145">
        <v>50</v>
      </c>
      <c r="J193" s="145">
        <v>50</v>
      </c>
    </row>
    <row r="194" spans="2:10" ht="16.5" thickBot="1" x14ac:dyDescent="0.3">
      <c r="B194" s="333" t="s">
        <v>309</v>
      </c>
      <c r="C194" s="334">
        <v>850</v>
      </c>
      <c r="D194" s="208" t="s">
        <v>184</v>
      </c>
      <c r="E194" s="335"/>
      <c r="F194" s="335"/>
      <c r="G194" s="336"/>
      <c r="H194" s="21">
        <f>H195+H205</f>
        <v>336</v>
      </c>
      <c r="I194" s="21">
        <f t="shared" ref="I194:J194" si="73">I195+I205</f>
        <v>200</v>
      </c>
      <c r="J194" s="21">
        <f t="shared" si="73"/>
        <v>0</v>
      </c>
    </row>
    <row r="195" spans="2:10" ht="47.25" x14ac:dyDescent="0.25">
      <c r="B195" s="51" t="s">
        <v>319</v>
      </c>
      <c r="C195" s="52">
        <v>850</v>
      </c>
      <c r="D195" s="176" t="s">
        <v>184</v>
      </c>
      <c r="E195" s="54" t="s">
        <v>163</v>
      </c>
      <c r="F195" s="52"/>
      <c r="G195" s="106"/>
      <c r="H195" s="55">
        <f t="shared" ref="H195:J195" si="74">H196</f>
        <v>186</v>
      </c>
      <c r="I195" s="55">
        <f t="shared" si="74"/>
        <v>80</v>
      </c>
      <c r="J195" s="55">
        <f t="shared" si="74"/>
        <v>0</v>
      </c>
    </row>
    <row r="196" spans="2:10" ht="63" x14ac:dyDescent="0.25">
      <c r="B196" s="73" t="s">
        <v>42</v>
      </c>
      <c r="C196" s="74">
        <v>850</v>
      </c>
      <c r="D196" s="75" t="s">
        <v>219</v>
      </c>
      <c r="E196" s="76" t="s">
        <v>54</v>
      </c>
      <c r="F196" s="77" t="s">
        <v>43</v>
      </c>
      <c r="G196" s="78"/>
      <c r="H196" s="79">
        <f t="shared" ref="H196:J196" si="75">H197+H202</f>
        <v>186</v>
      </c>
      <c r="I196" s="79">
        <f t="shared" si="75"/>
        <v>80</v>
      </c>
      <c r="J196" s="79">
        <f t="shared" si="75"/>
        <v>0</v>
      </c>
    </row>
    <row r="197" spans="2:10" ht="31.5" x14ac:dyDescent="0.25">
      <c r="B197" s="80" t="s">
        <v>320</v>
      </c>
      <c r="C197" s="81">
        <v>850</v>
      </c>
      <c r="D197" s="82" t="s">
        <v>219</v>
      </c>
      <c r="E197" s="83" t="s">
        <v>54</v>
      </c>
      <c r="F197" s="84" t="s">
        <v>321</v>
      </c>
      <c r="G197" s="85"/>
      <c r="H197" s="86">
        <f t="shared" ref="H197:J197" si="76">H198+H200</f>
        <v>168</v>
      </c>
      <c r="I197" s="86">
        <f t="shared" si="76"/>
        <v>80</v>
      </c>
      <c r="J197" s="86">
        <f t="shared" si="76"/>
        <v>0</v>
      </c>
    </row>
    <row r="198" spans="2:10" ht="47.25" x14ac:dyDescent="0.25">
      <c r="B198" s="88" t="s">
        <v>322</v>
      </c>
      <c r="C198" s="89">
        <v>850</v>
      </c>
      <c r="D198" s="90" t="s">
        <v>219</v>
      </c>
      <c r="E198" s="91" t="s">
        <v>54</v>
      </c>
      <c r="F198" s="92" t="s">
        <v>323</v>
      </c>
      <c r="G198" s="93"/>
      <c r="H198" s="61">
        <f t="shared" ref="H198:J198" si="77">H199</f>
        <v>108</v>
      </c>
      <c r="I198" s="61">
        <f t="shared" si="77"/>
        <v>50</v>
      </c>
      <c r="J198" s="61">
        <f t="shared" si="77"/>
        <v>0</v>
      </c>
    </row>
    <row r="199" spans="2:10" ht="63" x14ac:dyDescent="0.25">
      <c r="B199" s="96" t="s">
        <v>324</v>
      </c>
      <c r="C199" s="97">
        <v>850</v>
      </c>
      <c r="D199" s="98" t="s">
        <v>219</v>
      </c>
      <c r="E199" s="99" t="s">
        <v>54</v>
      </c>
      <c r="F199" s="100" t="s">
        <v>325</v>
      </c>
      <c r="G199" s="101" t="s">
        <v>39</v>
      </c>
      <c r="H199" s="64">
        <v>108</v>
      </c>
      <c r="I199" s="65">
        <v>50</v>
      </c>
      <c r="J199" s="65"/>
    </row>
    <row r="200" spans="2:10" ht="63" x14ac:dyDescent="0.25">
      <c r="B200" s="88" t="s">
        <v>326</v>
      </c>
      <c r="C200" s="89">
        <v>850</v>
      </c>
      <c r="D200" s="90" t="s">
        <v>219</v>
      </c>
      <c r="E200" s="91" t="s">
        <v>54</v>
      </c>
      <c r="F200" s="92" t="s">
        <v>327</v>
      </c>
      <c r="G200" s="93"/>
      <c r="H200" s="61">
        <f t="shared" ref="H200:J200" si="78">H201</f>
        <v>60</v>
      </c>
      <c r="I200" s="61">
        <f t="shared" si="78"/>
        <v>30</v>
      </c>
      <c r="J200" s="61">
        <f t="shared" si="78"/>
        <v>0</v>
      </c>
    </row>
    <row r="201" spans="2:10" ht="63" x14ac:dyDescent="0.25">
      <c r="B201" s="96" t="s">
        <v>324</v>
      </c>
      <c r="C201" s="97">
        <v>850</v>
      </c>
      <c r="D201" s="98" t="s">
        <v>219</v>
      </c>
      <c r="E201" s="99" t="s">
        <v>54</v>
      </c>
      <c r="F201" s="100" t="s">
        <v>328</v>
      </c>
      <c r="G201" s="101" t="s">
        <v>39</v>
      </c>
      <c r="H201" s="64">
        <v>60</v>
      </c>
      <c r="I201" s="65">
        <v>30</v>
      </c>
      <c r="J201" s="65"/>
    </row>
    <row r="202" spans="2:10" ht="31.5" x14ac:dyDescent="0.25">
      <c r="B202" s="80" t="s">
        <v>44</v>
      </c>
      <c r="C202" s="81">
        <v>850</v>
      </c>
      <c r="D202" s="82" t="s">
        <v>219</v>
      </c>
      <c r="E202" s="83" t="s">
        <v>54</v>
      </c>
      <c r="F202" s="84" t="s">
        <v>45</v>
      </c>
      <c r="G202" s="85"/>
      <c r="H202" s="86">
        <f t="shared" ref="H202:J203" si="79">H203</f>
        <v>18</v>
      </c>
      <c r="I202" s="87">
        <f t="shared" si="79"/>
        <v>0</v>
      </c>
      <c r="J202" s="87">
        <f t="shared" si="79"/>
        <v>0</v>
      </c>
    </row>
    <row r="203" spans="2:10" ht="31.5" x14ac:dyDescent="0.25">
      <c r="B203" s="88" t="s">
        <v>329</v>
      </c>
      <c r="C203" s="89">
        <v>850</v>
      </c>
      <c r="D203" s="90" t="s">
        <v>219</v>
      </c>
      <c r="E203" s="91" t="s">
        <v>54</v>
      </c>
      <c r="F203" s="92" t="s">
        <v>330</v>
      </c>
      <c r="G203" s="93"/>
      <c r="H203" s="61">
        <f t="shared" si="79"/>
        <v>18</v>
      </c>
      <c r="I203" s="94">
        <f t="shared" si="79"/>
        <v>0</v>
      </c>
      <c r="J203" s="94">
        <f t="shared" si="79"/>
        <v>0</v>
      </c>
    </row>
    <row r="204" spans="2:10" ht="47.25" x14ac:dyDescent="0.25">
      <c r="B204" s="96" t="s">
        <v>46</v>
      </c>
      <c r="C204" s="97">
        <v>850</v>
      </c>
      <c r="D204" s="98" t="s">
        <v>219</v>
      </c>
      <c r="E204" s="99" t="s">
        <v>54</v>
      </c>
      <c r="F204" s="100" t="s">
        <v>331</v>
      </c>
      <c r="G204" s="101" t="s">
        <v>39</v>
      </c>
      <c r="H204" s="64">
        <v>18</v>
      </c>
      <c r="I204" s="65"/>
      <c r="J204" s="65"/>
    </row>
    <row r="205" spans="2:10" x14ac:dyDescent="0.25">
      <c r="B205" s="342" t="s">
        <v>332</v>
      </c>
      <c r="C205" s="343">
        <v>850</v>
      </c>
      <c r="D205" s="176" t="s">
        <v>184</v>
      </c>
      <c r="E205" s="344" t="s">
        <v>203</v>
      </c>
      <c r="F205" s="343"/>
      <c r="G205" s="343"/>
      <c r="H205" s="55">
        <f>H206</f>
        <v>150</v>
      </c>
      <c r="I205" s="55">
        <f t="shared" ref="I205:J205" si="80">I206</f>
        <v>120</v>
      </c>
      <c r="J205" s="55">
        <f t="shared" si="80"/>
        <v>0</v>
      </c>
    </row>
    <row r="206" spans="2:10" ht="63" x14ac:dyDescent="0.25">
      <c r="B206" s="134" t="s">
        <v>63</v>
      </c>
      <c r="C206" s="135">
        <v>850</v>
      </c>
      <c r="D206" s="75" t="s">
        <v>219</v>
      </c>
      <c r="E206" s="76" t="s">
        <v>203</v>
      </c>
      <c r="F206" s="77" t="s">
        <v>25</v>
      </c>
      <c r="G206" s="291"/>
      <c r="H206" s="79">
        <f t="shared" ref="H206:J206" si="81">H207+H210</f>
        <v>150</v>
      </c>
      <c r="I206" s="79">
        <f t="shared" si="81"/>
        <v>120</v>
      </c>
      <c r="J206" s="79">
        <f t="shared" si="81"/>
        <v>0</v>
      </c>
    </row>
    <row r="207" spans="2:10" ht="78.75" x14ac:dyDescent="0.25">
      <c r="B207" s="80" t="s">
        <v>333</v>
      </c>
      <c r="C207" s="81">
        <v>850</v>
      </c>
      <c r="D207" s="82" t="s">
        <v>219</v>
      </c>
      <c r="E207" s="83" t="s">
        <v>203</v>
      </c>
      <c r="F207" s="84" t="s">
        <v>65</v>
      </c>
      <c r="G207" s="293"/>
      <c r="H207" s="86">
        <f t="shared" ref="H207:J208" si="82">H208</f>
        <v>100</v>
      </c>
      <c r="I207" s="86">
        <f t="shared" si="82"/>
        <v>100</v>
      </c>
      <c r="J207" s="86">
        <f t="shared" si="82"/>
        <v>0</v>
      </c>
    </row>
    <row r="208" spans="2:10" ht="47.25" x14ac:dyDescent="0.25">
      <c r="B208" s="150" t="s">
        <v>334</v>
      </c>
      <c r="C208" s="89">
        <v>850</v>
      </c>
      <c r="D208" s="90" t="s">
        <v>219</v>
      </c>
      <c r="E208" s="91" t="s">
        <v>203</v>
      </c>
      <c r="F208" s="92" t="s">
        <v>335</v>
      </c>
      <c r="G208" s="345"/>
      <c r="H208" s="61">
        <f t="shared" si="82"/>
        <v>100</v>
      </c>
      <c r="I208" s="61">
        <f t="shared" si="82"/>
        <v>100</v>
      </c>
      <c r="J208" s="61">
        <f t="shared" si="82"/>
        <v>0</v>
      </c>
    </row>
    <row r="209" spans="2:10" ht="63" x14ac:dyDescent="0.25">
      <c r="B209" s="96" t="s">
        <v>336</v>
      </c>
      <c r="C209" s="97">
        <v>850</v>
      </c>
      <c r="D209" s="98" t="s">
        <v>219</v>
      </c>
      <c r="E209" s="99" t="s">
        <v>203</v>
      </c>
      <c r="F209" s="100" t="s">
        <v>337</v>
      </c>
      <c r="G209" s="99" t="s">
        <v>39</v>
      </c>
      <c r="H209" s="64">
        <v>100</v>
      </c>
      <c r="I209" s="65">
        <v>100</v>
      </c>
      <c r="J209" s="65"/>
    </row>
    <row r="210" spans="2:10" ht="47.25" x14ac:dyDescent="0.25">
      <c r="B210" s="80" t="s">
        <v>338</v>
      </c>
      <c r="C210" s="81">
        <v>850</v>
      </c>
      <c r="D210" s="82" t="s">
        <v>219</v>
      </c>
      <c r="E210" s="83" t="s">
        <v>203</v>
      </c>
      <c r="F210" s="84" t="s">
        <v>71</v>
      </c>
      <c r="G210" s="293"/>
      <c r="H210" s="86">
        <f t="shared" ref="H210:J211" si="83">H211</f>
        <v>50</v>
      </c>
      <c r="I210" s="86">
        <f t="shared" si="83"/>
        <v>20</v>
      </c>
      <c r="J210" s="86">
        <f t="shared" si="83"/>
        <v>0</v>
      </c>
    </row>
    <row r="211" spans="2:10" ht="47.25" x14ac:dyDescent="0.25">
      <c r="B211" s="150" t="s">
        <v>339</v>
      </c>
      <c r="C211" s="89">
        <v>850</v>
      </c>
      <c r="D211" s="90" t="s">
        <v>219</v>
      </c>
      <c r="E211" s="91" t="s">
        <v>203</v>
      </c>
      <c r="F211" s="92" t="s">
        <v>340</v>
      </c>
      <c r="G211" s="345"/>
      <c r="H211" s="61">
        <f t="shared" si="83"/>
        <v>50</v>
      </c>
      <c r="I211" s="61">
        <f t="shared" si="83"/>
        <v>20</v>
      </c>
      <c r="J211" s="61">
        <f t="shared" si="83"/>
        <v>0</v>
      </c>
    </row>
    <row r="212" spans="2:10" ht="48" thickBot="1" x14ac:dyDescent="0.3">
      <c r="B212" s="96" t="s">
        <v>46</v>
      </c>
      <c r="C212" s="97">
        <v>850</v>
      </c>
      <c r="D212" s="98" t="s">
        <v>219</v>
      </c>
      <c r="E212" s="99" t="s">
        <v>203</v>
      </c>
      <c r="F212" s="100" t="s">
        <v>341</v>
      </c>
      <c r="G212" s="99" t="s">
        <v>39</v>
      </c>
      <c r="H212" s="64">
        <v>50</v>
      </c>
      <c r="I212" s="65">
        <v>20</v>
      </c>
      <c r="J212" s="65"/>
    </row>
    <row r="213" spans="2:10" ht="16.5" thickBot="1" x14ac:dyDescent="0.3">
      <c r="B213" s="151" t="s">
        <v>343</v>
      </c>
      <c r="C213" s="13">
        <v>850</v>
      </c>
      <c r="D213" s="208" t="s">
        <v>186</v>
      </c>
      <c r="E213" s="324"/>
      <c r="F213" s="13"/>
      <c r="G213" s="153"/>
      <c r="H213" s="21">
        <f>H214</f>
        <v>6674.0999999999995</v>
      </c>
      <c r="I213" s="21">
        <f t="shared" ref="I213:J213" si="84">I214</f>
        <v>0</v>
      </c>
      <c r="J213" s="21">
        <f t="shared" si="84"/>
        <v>0</v>
      </c>
    </row>
    <row r="214" spans="2:10" ht="32.25" thickBot="1" x14ac:dyDescent="0.3">
      <c r="B214" s="151" t="s">
        <v>345</v>
      </c>
      <c r="C214" s="366">
        <v>850</v>
      </c>
      <c r="D214" s="208" t="s">
        <v>186</v>
      </c>
      <c r="E214" s="367" t="s">
        <v>161</v>
      </c>
      <c r="F214" s="368"/>
      <c r="G214" s="368"/>
      <c r="H214" s="21">
        <f>H215</f>
        <v>6674.0999999999995</v>
      </c>
      <c r="I214" s="21">
        <f t="shared" ref="I214:J214" si="85">I215</f>
        <v>0</v>
      </c>
      <c r="J214" s="21">
        <f t="shared" si="85"/>
        <v>0</v>
      </c>
    </row>
    <row r="215" spans="2:10" ht="47.25" x14ac:dyDescent="0.25">
      <c r="B215" s="73" t="s">
        <v>278</v>
      </c>
      <c r="C215" s="74">
        <v>850</v>
      </c>
      <c r="D215" s="75" t="s">
        <v>165</v>
      </c>
      <c r="E215" s="76" t="s">
        <v>161</v>
      </c>
      <c r="F215" s="290" t="s">
        <v>54</v>
      </c>
      <c r="G215" s="291"/>
      <c r="H215" s="79">
        <f t="shared" ref="H215:J216" si="86">H216</f>
        <v>6674.0999999999995</v>
      </c>
      <c r="I215" s="79">
        <f t="shared" si="86"/>
        <v>0</v>
      </c>
      <c r="J215" s="79">
        <f t="shared" si="86"/>
        <v>0</v>
      </c>
    </row>
    <row r="216" spans="2:10" ht="31.5" x14ac:dyDescent="0.25">
      <c r="B216" s="346" t="s">
        <v>279</v>
      </c>
      <c r="C216" s="347">
        <v>850</v>
      </c>
      <c r="D216" s="348" t="s">
        <v>165</v>
      </c>
      <c r="E216" s="349" t="s">
        <v>161</v>
      </c>
      <c r="F216" s="350" t="s">
        <v>280</v>
      </c>
      <c r="G216" s="351"/>
      <c r="H216" s="352">
        <f t="shared" si="86"/>
        <v>6674.0999999999995</v>
      </c>
      <c r="I216" s="352">
        <f t="shared" si="86"/>
        <v>0</v>
      </c>
      <c r="J216" s="352">
        <f t="shared" si="86"/>
        <v>0</v>
      </c>
    </row>
    <row r="217" spans="2:10" ht="31.5" x14ac:dyDescent="0.25">
      <c r="B217" s="353" t="s">
        <v>281</v>
      </c>
      <c r="C217" s="354">
        <v>850</v>
      </c>
      <c r="D217" s="355" t="s">
        <v>165</v>
      </c>
      <c r="E217" s="356" t="s">
        <v>161</v>
      </c>
      <c r="F217" s="357" t="s">
        <v>282</v>
      </c>
      <c r="G217" s="358"/>
      <c r="H217" s="359">
        <f t="shared" ref="H217:J217" si="87">SUM(H218:H219)</f>
        <v>6674.0999999999995</v>
      </c>
      <c r="I217" s="359">
        <f t="shared" si="87"/>
        <v>0</v>
      </c>
      <c r="J217" s="359">
        <f t="shared" si="87"/>
        <v>0</v>
      </c>
    </row>
    <row r="218" spans="2:10" ht="78.75" x14ac:dyDescent="0.25">
      <c r="B218" s="360" t="s">
        <v>346</v>
      </c>
      <c r="C218" s="361">
        <v>850</v>
      </c>
      <c r="D218" s="362" t="s">
        <v>165</v>
      </c>
      <c r="E218" s="363" t="s">
        <v>161</v>
      </c>
      <c r="F218" s="364" t="s">
        <v>347</v>
      </c>
      <c r="G218" s="365" t="s">
        <v>39</v>
      </c>
      <c r="H218" s="144">
        <v>6340.4</v>
      </c>
      <c r="I218" s="145"/>
      <c r="J218" s="145"/>
    </row>
    <row r="219" spans="2:10" ht="79.5" thickBot="1" x14ac:dyDescent="0.3">
      <c r="B219" s="360" t="s">
        <v>348</v>
      </c>
      <c r="C219" s="361">
        <v>850</v>
      </c>
      <c r="D219" s="362" t="s">
        <v>165</v>
      </c>
      <c r="E219" s="363" t="s">
        <v>161</v>
      </c>
      <c r="F219" s="364" t="s">
        <v>349</v>
      </c>
      <c r="G219" s="365" t="s">
        <v>39</v>
      </c>
      <c r="H219" s="619">
        <v>333.7</v>
      </c>
      <c r="I219" s="145"/>
      <c r="J219" s="145"/>
    </row>
    <row r="220" spans="2:10" ht="16.5" thickBot="1" x14ac:dyDescent="0.3">
      <c r="B220" s="151" t="s">
        <v>352</v>
      </c>
      <c r="C220" s="13">
        <v>850</v>
      </c>
      <c r="D220" s="369">
        <v>10</v>
      </c>
      <c r="E220" s="370"/>
      <c r="F220" s="370"/>
      <c r="G220" s="371"/>
      <c r="H220" s="21">
        <f>H221+H243+H257</f>
        <v>32878</v>
      </c>
      <c r="I220" s="21">
        <f>I221+I243+I257</f>
        <v>58184.5</v>
      </c>
      <c r="J220" s="21">
        <f>J221+J243+J257</f>
        <v>22513.100000000002</v>
      </c>
    </row>
    <row r="221" spans="2:10" x14ac:dyDescent="0.25">
      <c r="B221" s="22" t="s">
        <v>353</v>
      </c>
      <c r="C221" s="26">
        <v>850</v>
      </c>
      <c r="D221" s="24">
        <v>10</v>
      </c>
      <c r="E221" s="25" t="s">
        <v>34</v>
      </c>
      <c r="F221" s="26"/>
      <c r="G221" s="156"/>
      <c r="H221" s="27">
        <f>H233+H222+H229</f>
        <v>3084.9</v>
      </c>
      <c r="I221" s="27">
        <f>I233+I222+I229</f>
        <v>1271.7</v>
      </c>
      <c r="J221" s="27">
        <f>J233+J222+J229</f>
        <v>45.7</v>
      </c>
    </row>
    <row r="222" spans="2:10" ht="47.25" x14ac:dyDescent="0.25">
      <c r="B222" s="73" t="s">
        <v>113</v>
      </c>
      <c r="C222" s="74">
        <v>850</v>
      </c>
      <c r="D222" s="157" t="s">
        <v>43</v>
      </c>
      <c r="E222" s="158" t="s">
        <v>35</v>
      </c>
      <c r="F222" s="77" t="s">
        <v>41</v>
      </c>
      <c r="G222" s="78"/>
      <c r="H222" s="159">
        <f t="shared" ref="H222:J222" si="88">H226+H223</f>
        <v>491.7</v>
      </c>
      <c r="I222" s="159">
        <f t="shared" si="88"/>
        <v>491.7</v>
      </c>
      <c r="J222" s="159">
        <f t="shared" si="88"/>
        <v>45.7</v>
      </c>
    </row>
    <row r="223" spans="2:10" ht="47.25" x14ac:dyDescent="0.25">
      <c r="B223" s="160" t="s">
        <v>354</v>
      </c>
      <c r="C223" s="81">
        <v>850</v>
      </c>
      <c r="D223" s="161" t="s">
        <v>43</v>
      </c>
      <c r="E223" s="162" t="s">
        <v>35</v>
      </c>
      <c r="F223" s="163" t="s">
        <v>355</v>
      </c>
      <c r="G223" s="85"/>
      <c r="H223" s="164">
        <f t="shared" ref="H223:J224" si="89">H224</f>
        <v>45.7</v>
      </c>
      <c r="I223" s="164">
        <f t="shared" si="89"/>
        <v>45.7</v>
      </c>
      <c r="J223" s="164">
        <f t="shared" si="89"/>
        <v>45.7</v>
      </c>
    </row>
    <row r="224" spans="2:10" ht="31.5" x14ac:dyDescent="0.25">
      <c r="B224" s="174" t="s">
        <v>356</v>
      </c>
      <c r="C224" s="89">
        <v>850</v>
      </c>
      <c r="D224" s="165" t="s">
        <v>43</v>
      </c>
      <c r="E224" s="166" t="s">
        <v>35</v>
      </c>
      <c r="F224" s="167" t="s">
        <v>357</v>
      </c>
      <c r="G224" s="127"/>
      <c r="H224" s="175">
        <f t="shared" si="89"/>
        <v>45.7</v>
      </c>
      <c r="I224" s="175">
        <f t="shared" si="89"/>
        <v>45.7</v>
      </c>
      <c r="J224" s="175">
        <f t="shared" si="89"/>
        <v>45.7</v>
      </c>
    </row>
    <row r="225" spans="2:10" ht="94.5" x14ac:dyDescent="0.25">
      <c r="B225" s="258" t="s">
        <v>358</v>
      </c>
      <c r="C225" s="97">
        <v>850</v>
      </c>
      <c r="D225" s="190" t="s">
        <v>43</v>
      </c>
      <c r="E225" s="191" t="s">
        <v>35</v>
      </c>
      <c r="F225" s="224" t="s">
        <v>359</v>
      </c>
      <c r="G225" s="131">
        <v>300</v>
      </c>
      <c r="H225" s="64">
        <v>45.7</v>
      </c>
      <c r="I225" s="65">
        <v>45.7</v>
      </c>
      <c r="J225" s="65">
        <v>45.7</v>
      </c>
    </row>
    <row r="226" spans="2:10" ht="31.5" x14ac:dyDescent="0.25">
      <c r="B226" s="160" t="s">
        <v>360</v>
      </c>
      <c r="C226" s="81">
        <v>850</v>
      </c>
      <c r="D226" s="161" t="s">
        <v>43</v>
      </c>
      <c r="E226" s="162" t="s">
        <v>35</v>
      </c>
      <c r="F226" s="163" t="s">
        <v>361</v>
      </c>
      <c r="G226" s="201"/>
      <c r="H226" s="164">
        <f>H227</f>
        <v>446</v>
      </c>
      <c r="I226" s="164">
        <f t="shared" ref="I226:J226" si="90">I227</f>
        <v>446</v>
      </c>
      <c r="J226" s="164">
        <f t="shared" si="90"/>
        <v>0</v>
      </c>
    </row>
    <row r="227" spans="2:10" ht="47.25" x14ac:dyDescent="0.25">
      <c r="B227" s="150" t="s">
        <v>362</v>
      </c>
      <c r="C227" s="89">
        <v>850</v>
      </c>
      <c r="D227" s="165" t="s">
        <v>43</v>
      </c>
      <c r="E227" s="166" t="s">
        <v>35</v>
      </c>
      <c r="F227" s="167" t="s">
        <v>363</v>
      </c>
      <c r="G227" s="127"/>
      <c r="H227" s="175">
        <f>H228</f>
        <v>446</v>
      </c>
      <c r="I227" s="175">
        <f t="shared" ref="I227:J227" si="91">I228</f>
        <v>446</v>
      </c>
      <c r="J227" s="175">
        <f t="shared" si="91"/>
        <v>0</v>
      </c>
    </row>
    <row r="228" spans="2:10" ht="47.25" x14ac:dyDescent="0.25">
      <c r="B228" s="258" t="s">
        <v>364</v>
      </c>
      <c r="C228" s="97">
        <v>850</v>
      </c>
      <c r="D228" s="190" t="s">
        <v>43</v>
      </c>
      <c r="E228" s="191" t="s">
        <v>35</v>
      </c>
      <c r="F228" s="224" t="s">
        <v>365</v>
      </c>
      <c r="G228" s="131">
        <v>200</v>
      </c>
      <c r="H228" s="372">
        <v>446</v>
      </c>
      <c r="I228" s="373">
        <v>446</v>
      </c>
      <c r="J228" s="373"/>
    </row>
    <row r="229" spans="2:10" ht="63" x14ac:dyDescent="0.25">
      <c r="B229" s="73" t="s">
        <v>260</v>
      </c>
      <c r="C229" s="296">
        <v>850</v>
      </c>
      <c r="D229" s="177" t="s">
        <v>43</v>
      </c>
      <c r="E229" s="158" t="s">
        <v>35</v>
      </c>
      <c r="F229" s="374" t="s">
        <v>203</v>
      </c>
      <c r="G229" s="122"/>
      <c r="H229" s="180">
        <f t="shared" ref="H229:J230" si="92">H230</f>
        <v>1793.2</v>
      </c>
      <c r="I229" s="207">
        <f t="shared" si="92"/>
        <v>0</v>
      </c>
      <c r="J229" s="207">
        <f t="shared" si="92"/>
        <v>0</v>
      </c>
    </row>
    <row r="230" spans="2:10" ht="31.5" x14ac:dyDescent="0.25">
      <c r="B230" s="80" t="s">
        <v>350</v>
      </c>
      <c r="C230" s="297">
        <v>850</v>
      </c>
      <c r="D230" s="298" t="s">
        <v>43</v>
      </c>
      <c r="E230" s="162" t="s">
        <v>35</v>
      </c>
      <c r="F230" s="337" t="s">
        <v>351</v>
      </c>
      <c r="G230" s="201"/>
      <c r="H230" s="202">
        <f>H231</f>
        <v>1793.2</v>
      </c>
      <c r="I230" s="202">
        <f t="shared" si="92"/>
        <v>0</v>
      </c>
      <c r="J230" s="202">
        <f t="shared" si="92"/>
        <v>0</v>
      </c>
    </row>
    <row r="231" spans="2:10" ht="47.25" x14ac:dyDescent="0.25">
      <c r="B231" s="375" t="s">
        <v>366</v>
      </c>
      <c r="C231" s="376">
        <v>850</v>
      </c>
      <c r="D231" s="300" t="s">
        <v>43</v>
      </c>
      <c r="E231" s="166" t="s">
        <v>35</v>
      </c>
      <c r="F231" s="128" t="s">
        <v>367</v>
      </c>
      <c r="G231" s="127"/>
      <c r="H231" s="203">
        <f t="shared" ref="H231:J231" si="93">H232</f>
        <v>1793.2</v>
      </c>
      <c r="I231" s="203">
        <f t="shared" si="93"/>
        <v>0</v>
      </c>
      <c r="J231" s="203">
        <f t="shared" si="93"/>
        <v>0</v>
      </c>
    </row>
    <row r="232" spans="2:10" ht="78.75" x14ac:dyDescent="0.25">
      <c r="B232" s="377" t="s">
        <v>368</v>
      </c>
      <c r="C232" s="378">
        <v>850</v>
      </c>
      <c r="D232" s="301" t="s">
        <v>43</v>
      </c>
      <c r="E232" s="191" t="s">
        <v>35</v>
      </c>
      <c r="F232" s="192" t="s">
        <v>369</v>
      </c>
      <c r="G232" s="131">
        <v>300</v>
      </c>
      <c r="H232" s="64">
        <v>1793.2</v>
      </c>
      <c r="I232" s="65"/>
      <c r="J232" s="65"/>
    </row>
    <row r="233" spans="2:10" ht="47.25" x14ac:dyDescent="0.25">
      <c r="B233" s="73" t="s">
        <v>370</v>
      </c>
      <c r="C233" s="296">
        <v>850</v>
      </c>
      <c r="D233" s="177" t="s">
        <v>43</v>
      </c>
      <c r="E233" s="158" t="s">
        <v>35</v>
      </c>
      <c r="F233" s="123">
        <v>10</v>
      </c>
      <c r="G233" s="122"/>
      <c r="H233" s="79">
        <f t="shared" ref="H233:J233" si="94">H234</f>
        <v>800</v>
      </c>
      <c r="I233" s="125">
        <f t="shared" si="94"/>
        <v>780</v>
      </c>
      <c r="J233" s="125">
        <f t="shared" si="94"/>
        <v>0</v>
      </c>
    </row>
    <row r="234" spans="2:10" ht="31.5" x14ac:dyDescent="0.25">
      <c r="B234" s="80" t="s">
        <v>371</v>
      </c>
      <c r="C234" s="297">
        <v>850</v>
      </c>
      <c r="D234" s="298" t="s">
        <v>43</v>
      </c>
      <c r="E234" s="162" t="s">
        <v>35</v>
      </c>
      <c r="F234" s="200" t="s">
        <v>321</v>
      </c>
      <c r="G234" s="201"/>
      <c r="H234" s="86">
        <f t="shared" ref="H234:J234" si="95">H235+H237+H241+H239</f>
        <v>800</v>
      </c>
      <c r="I234" s="86">
        <f t="shared" si="95"/>
        <v>780</v>
      </c>
      <c r="J234" s="86">
        <f t="shared" si="95"/>
        <v>0</v>
      </c>
    </row>
    <row r="235" spans="2:10" ht="31.5" x14ac:dyDescent="0.25">
      <c r="B235" s="88" t="s">
        <v>372</v>
      </c>
      <c r="C235" s="299">
        <v>850</v>
      </c>
      <c r="D235" s="300" t="s">
        <v>43</v>
      </c>
      <c r="E235" s="166" t="s">
        <v>35</v>
      </c>
      <c r="F235" s="128" t="s">
        <v>373</v>
      </c>
      <c r="G235" s="127"/>
      <c r="H235" s="61">
        <f t="shared" ref="H235:J235" si="96">H236</f>
        <v>30</v>
      </c>
      <c r="I235" s="94">
        <f t="shared" si="96"/>
        <v>10</v>
      </c>
      <c r="J235" s="94">
        <f t="shared" si="96"/>
        <v>0</v>
      </c>
    </row>
    <row r="236" spans="2:10" ht="110.25" x14ac:dyDescent="0.25">
      <c r="B236" s="246" t="s">
        <v>374</v>
      </c>
      <c r="C236" s="302">
        <v>850</v>
      </c>
      <c r="D236" s="303" t="s">
        <v>43</v>
      </c>
      <c r="E236" s="304" t="s">
        <v>35</v>
      </c>
      <c r="F236" s="379" t="s">
        <v>375</v>
      </c>
      <c r="G236" s="249">
        <v>100</v>
      </c>
      <c r="H236" s="49">
        <v>30</v>
      </c>
      <c r="I236" s="50">
        <v>10</v>
      </c>
      <c r="J236" s="50"/>
    </row>
    <row r="237" spans="2:10" ht="78.75" x14ac:dyDescent="0.25">
      <c r="B237" s="88" t="s">
        <v>376</v>
      </c>
      <c r="C237" s="299">
        <v>850</v>
      </c>
      <c r="D237" s="300" t="s">
        <v>43</v>
      </c>
      <c r="E237" s="166" t="s">
        <v>35</v>
      </c>
      <c r="F237" s="128" t="s">
        <v>377</v>
      </c>
      <c r="G237" s="127"/>
      <c r="H237" s="61">
        <f t="shared" ref="H237:J237" si="97">H238</f>
        <v>350</v>
      </c>
      <c r="I237" s="94">
        <f t="shared" si="97"/>
        <v>350</v>
      </c>
      <c r="J237" s="94">
        <f t="shared" si="97"/>
        <v>0</v>
      </c>
    </row>
    <row r="238" spans="2:10" ht="94.5" x14ac:dyDescent="0.25">
      <c r="B238" s="96" t="s">
        <v>378</v>
      </c>
      <c r="C238" s="169">
        <v>850</v>
      </c>
      <c r="D238" s="191" t="s">
        <v>43</v>
      </c>
      <c r="E238" s="191" t="s">
        <v>35</v>
      </c>
      <c r="F238" s="132" t="s">
        <v>379</v>
      </c>
      <c r="G238" s="131">
        <v>300</v>
      </c>
      <c r="H238" s="64">
        <v>350</v>
      </c>
      <c r="I238" s="65">
        <v>350</v>
      </c>
      <c r="J238" s="65"/>
    </row>
    <row r="239" spans="2:10" ht="78.75" x14ac:dyDescent="0.25">
      <c r="B239" s="88" t="s">
        <v>380</v>
      </c>
      <c r="C239" s="299">
        <v>850</v>
      </c>
      <c r="D239" s="165" t="s">
        <v>43</v>
      </c>
      <c r="E239" s="300" t="s">
        <v>35</v>
      </c>
      <c r="F239" s="380" t="s">
        <v>381</v>
      </c>
      <c r="G239" s="89"/>
      <c r="H239" s="61">
        <f t="shared" ref="H239:J241" si="98">H240</f>
        <v>60</v>
      </c>
      <c r="I239" s="94">
        <f t="shared" si="98"/>
        <v>60</v>
      </c>
      <c r="J239" s="94">
        <f t="shared" si="98"/>
        <v>0</v>
      </c>
    </row>
    <row r="240" spans="2:10" ht="63" x14ac:dyDescent="0.25">
      <c r="B240" s="96" t="s">
        <v>382</v>
      </c>
      <c r="C240" s="169">
        <v>850</v>
      </c>
      <c r="D240" s="191" t="s">
        <v>43</v>
      </c>
      <c r="E240" s="191" t="s">
        <v>35</v>
      </c>
      <c r="F240" s="132" t="s">
        <v>383</v>
      </c>
      <c r="G240" s="131">
        <v>300</v>
      </c>
      <c r="H240" s="64">
        <v>60</v>
      </c>
      <c r="I240" s="65">
        <v>60</v>
      </c>
      <c r="J240" s="65"/>
    </row>
    <row r="241" spans="2:10" ht="63" x14ac:dyDescent="0.25">
      <c r="B241" s="88" t="s">
        <v>384</v>
      </c>
      <c r="C241" s="299">
        <v>850</v>
      </c>
      <c r="D241" s="165" t="s">
        <v>43</v>
      </c>
      <c r="E241" s="300" t="s">
        <v>35</v>
      </c>
      <c r="F241" s="380" t="s">
        <v>385</v>
      </c>
      <c r="G241" s="89"/>
      <c r="H241" s="61">
        <f t="shared" si="98"/>
        <v>360</v>
      </c>
      <c r="I241" s="94">
        <f t="shared" si="98"/>
        <v>360</v>
      </c>
      <c r="J241" s="94">
        <f t="shared" si="98"/>
        <v>0</v>
      </c>
    </row>
    <row r="242" spans="2:10" ht="94.5" x14ac:dyDescent="0.25">
      <c r="B242" s="96" t="s">
        <v>386</v>
      </c>
      <c r="C242" s="169">
        <v>850</v>
      </c>
      <c r="D242" s="191" t="s">
        <v>43</v>
      </c>
      <c r="E242" s="191" t="s">
        <v>35</v>
      </c>
      <c r="F242" s="132" t="s">
        <v>387</v>
      </c>
      <c r="G242" s="131">
        <v>300</v>
      </c>
      <c r="H242" s="64">
        <v>360</v>
      </c>
      <c r="I242" s="65">
        <v>360</v>
      </c>
      <c r="J242" s="65"/>
    </row>
    <row r="243" spans="2:10" x14ac:dyDescent="0.25">
      <c r="B243" s="51" t="s">
        <v>388</v>
      </c>
      <c r="C243" s="289">
        <v>850</v>
      </c>
      <c r="D243" s="52">
        <v>10</v>
      </c>
      <c r="E243" s="54" t="s">
        <v>161</v>
      </c>
      <c r="F243" s="52"/>
      <c r="G243" s="106"/>
      <c r="H243" s="55">
        <f t="shared" ref="H243:J243" si="99">H248+H244</f>
        <v>28961.3</v>
      </c>
      <c r="I243" s="55">
        <f t="shared" si="99"/>
        <v>56044.800000000003</v>
      </c>
      <c r="J243" s="55">
        <f t="shared" si="99"/>
        <v>21575.4</v>
      </c>
    </row>
    <row r="244" spans="2:10" ht="47.25" x14ac:dyDescent="0.25">
      <c r="B244" s="73" t="s">
        <v>113</v>
      </c>
      <c r="C244" s="74">
        <v>850</v>
      </c>
      <c r="D244" s="157" t="s">
        <v>43</v>
      </c>
      <c r="E244" s="158" t="s">
        <v>41</v>
      </c>
      <c r="F244" s="381">
        <v>4</v>
      </c>
      <c r="G244" s="124"/>
      <c r="H244" s="79">
        <f t="shared" ref="H244:J245" si="100">H245</f>
        <v>0</v>
      </c>
      <c r="I244" s="125">
        <f t="shared" si="100"/>
        <v>0</v>
      </c>
      <c r="J244" s="125">
        <f t="shared" si="100"/>
        <v>315</v>
      </c>
    </row>
    <row r="245" spans="2:10" ht="47.25" x14ac:dyDescent="0.25">
      <c r="B245" s="80" t="s">
        <v>389</v>
      </c>
      <c r="C245" s="81">
        <v>850</v>
      </c>
      <c r="D245" s="161" t="s">
        <v>43</v>
      </c>
      <c r="E245" s="162" t="s">
        <v>41</v>
      </c>
      <c r="F245" s="200" t="s">
        <v>390</v>
      </c>
      <c r="G245" s="382"/>
      <c r="H245" s="86">
        <f t="shared" si="100"/>
        <v>0</v>
      </c>
      <c r="I245" s="86">
        <f t="shared" si="100"/>
        <v>0</v>
      </c>
      <c r="J245" s="86">
        <f t="shared" si="100"/>
        <v>315</v>
      </c>
    </row>
    <row r="246" spans="2:10" ht="47.25" x14ac:dyDescent="0.25">
      <c r="B246" s="88" t="s">
        <v>391</v>
      </c>
      <c r="C246" s="89">
        <v>850</v>
      </c>
      <c r="D246" s="165" t="s">
        <v>43</v>
      </c>
      <c r="E246" s="166" t="s">
        <v>41</v>
      </c>
      <c r="F246" s="128" t="s">
        <v>392</v>
      </c>
      <c r="G246" s="382"/>
      <c r="H246" s="61">
        <f t="shared" ref="H246:J246" si="101">SUM(H247)</f>
        <v>0</v>
      </c>
      <c r="I246" s="61">
        <f t="shared" si="101"/>
        <v>0</v>
      </c>
      <c r="J246" s="61">
        <f t="shared" si="101"/>
        <v>315</v>
      </c>
    </row>
    <row r="247" spans="2:10" ht="78.75" x14ac:dyDescent="0.25">
      <c r="B247" s="323" t="s">
        <v>393</v>
      </c>
      <c r="C247" s="97">
        <v>850</v>
      </c>
      <c r="D247" s="190" t="s">
        <v>43</v>
      </c>
      <c r="E247" s="191" t="s">
        <v>41</v>
      </c>
      <c r="F247" s="224" t="s">
        <v>394</v>
      </c>
      <c r="G247" s="131">
        <v>200</v>
      </c>
      <c r="H247" s="64"/>
      <c r="I247" s="65"/>
      <c r="J247" s="65">
        <v>315</v>
      </c>
    </row>
    <row r="248" spans="2:10" ht="63" x14ac:dyDescent="0.25">
      <c r="B248" s="73" t="s">
        <v>260</v>
      </c>
      <c r="C248" s="296">
        <v>850</v>
      </c>
      <c r="D248" s="177" t="s">
        <v>43</v>
      </c>
      <c r="E248" s="158" t="s">
        <v>41</v>
      </c>
      <c r="F248" s="374" t="s">
        <v>203</v>
      </c>
      <c r="G248" s="122"/>
      <c r="H248" s="180">
        <f t="shared" ref="H248:J248" si="102">H249</f>
        <v>28961.3</v>
      </c>
      <c r="I248" s="207">
        <f t="shared" si="102"/>
        <v>56044.800000000003</v>
      </c>
      <c r="J248" s="207">
        <f t="shared" si="102"/>
        <v>21260.400000000001</v>
      </c>
    </row>
    <row r="249" spans="2:10" ht="31.5" x14ac:dyDescent="0.25">
      <c r="B249" s="80" t="s">
        <v>350</v>
      </c>
      <c r="C249" s="297">
        <v>850</v>
      </c>
      <c r="D249" s="298" t="s">
        <v>43</v>
      </c>
      <c r="E249" s="162" t="s">
        <v>41</v>
      </c>
      <c r="F249" s="337" t="s">
        <v>351</v>
      </c>
      <c r="G249" s="201"/>
      <c r="H249" s="202">
        <f>H252+H250+H254</f>
        <v>28961.3</v>
      </c>
      <c r="I249" s="202">
        <f>I252+I250+I254</f>
        <v>56044.800000000003</v>
      </c>
      <c r="J249" s="202">
        <f>J252+J250+J254</f>
        <v>21260.400000000001</v>
      </c>
    </row>
    <row r="250" spans="2:10" ht="31.5" x14ac:dyDescent="0.25">
      <c r="B250" s="375" t="s">
        <v>395</v>
      </c>
      <c r="C250" s="376">
        <v>850</v>
      </c>
      <c r="D250" s="300" t="s">
        <v>43</v>
      </c>
      <c r="E250" s="166" t="s">
        <v>41</v>
      </c>
      <c r="F250" s="128" t="s">
        <v>396</v>
      </c>
      <c r="G250" s="127"/>
      <c r="H250" s="203">
        <f>H251</f>
        <v>15282.4</v>
      </c>
      <c r="I250" s="203">
        <f t="shared" ref="I250:J250" si="103">I251</f>
        <v>15694.6</v>
      </c>
      <c r="J250" s="203">
        <f t="shared" si="103"/>
        <v>12383.3</v>
      </c>
    </row>
    <row r="251" spans="2:10" ht="47.25" x14ac:dyDescent="0.25">
      <c r="B251" s="377" t="s">
        <v>397</v>
      </c>
      <c r="C251" s="378">
        <v>850</v>
      </c>
      <c r="D251" s="301" t="s">
        <v>43</v>
      </c>
      <c r="E251" s="191" t="s">
        <v>41</v>
      </c>
      <c r="F251" s="192" t="s">
        <v>398</v>
      </c>
      <c r="G251" s="131">
        <v>300</v>
      </c>
      <c r="H251" s="64">
        <v>15282.4</v>
      </c>
      <c r="I251" s="65">
        <v>15694.6</v>
      </c>
      <c r="J251" s="65">
        <v>12383.3</v>
      </c>
    </row>
    <row r="252" spans="2:10" ht="78.75" x14ac:dyDescent="0.25">
      <c r="B252" s="88" t="s">
        <v>399</v>
      </c>
      <c r="C252" s="299">
        <v>850</v>
      </c>
      <c r="D252" s="300" t="s">
        <v>43</v>
      </c>
      <c r="E252" s="166" t="s">
        <v>41</v>
      </c>
      <c r="F252" s="128" t="s">
        <v>400</v>
      </c>
      <c r="G252" s="127"/>
      <c r="H252" s="203">
        <f t="shared" ref="H252:J252" si="104">H253</f>
        <v>13678.9</v>
      </c>
      <c r="I252" s="203">
        <f t="shared" si="104"/>
        <v>17071.2</v>
      </c>
      <c r="J252" s="203">
        <f t="shared" si="104"/>
        <v>8877.1</v>
      </c>
    </row>
    <row r="253" spans="2:10" ht="110.25" x14ac:dyDescent="0.25">
      <c r="B253" s="383" t="s">
        <v>401</v>
      </c>
      <c r="C253" s="378">
        <v>850</v>
      </c>
      <c r="D253" s="301" t="s">
        <v>43</v>
      </c>
      <c r="E253" s="191" t="s">
        <v>41</v>
      </c>
      <c r="F253" s="132" t="s">
        <v>402</v>
      </c>
      <c r="G253" s="131">
        <v>400</v>
      </c>
      <c r="H253" s="144">
        <v>13678.9</v>
      </c>
      <c r="I253" s="145">
        <v>17071.2</v>
      </c>
      <c r="J253" s="145">
        <v>8877.1</v>
      </c>
    </row>
    <row r="254" spans="2:10" ht="78.75" x14ac:dyDescent="0.25">
      <c r="B254" s="88" t="s">
        <v>403</v>
      </c>
      <c r="C254" s="299">
        <v>850</v>
      </c>
      <c r="D254" s="300" t="s">
        <v>43</v>
      </c>
      <c r="E254" s="166" t="s">
        <v>41</v>
      </c>
      <c r="F254" s="128" t="s">
        <v>404</v>
      </c>
      <c r="G254" s="127"/>
      <c r="H254" s="203">
        <f t="shared" ref="H254:J254" si="105">H256+H255</f>
        <v>0</v>
      </c>
      <c r="I254" s="203">
        <f t="shared" si="105"/>
        <v>23279</v>
      </c>
      <c r="J254" s="203">
        <f t="shared" si="105"/>
        <v>0</v>
      </c>
    </row>
    <row r="255" spans="2:10" ht="78.75" x14ac:dyDescent="0.25">
      <c r="B255" s="384" t="s">
        <v>405</v>
      </c>
      <c r="C255" s="385">
        <v>850</v>
      </c>
      <c r="D255" s="303" t="s">
        <v>43</v>
      </c>
      <c r="E255" s="304" t="s">
        <v>41</v>
      </c>
      <c r="F255" s="250" t="s">
        <v>406</v>
      </c>
      <c r="G255" s="306">
        <v>400</v>
      </c>
      <c r="H255" s="49"/>
      <c r="I255" s="50">
        <v>22115</v>
      </c>
      <c r="J255" s="50"/>
    </row>
    <row r="256" spans="2:10" ht="94.5" x14ac:dyDescent="0.25">
      <c r="B256" s="386" t="s">
        <v>407</v>
      </c>
      <c r="C256" s="378">
        <v>850</v>
      </c>
      <c r="D256" s="301" t="s">
        <v>43</v>
      </c>
      <c r="E256" s="191" t="s">
        <v>41</v>
      </c>
      <c r="F256" s="132" t="s">
        <v>408</v>
      </c>
      <c r="G256" s="225">
        <v>400</v>
      </c>
      <c r="H256" s="64"/>
      <c r="I256" s="65">
        <v>1164</v>
      </c>
      <c r="J256" s="65"/>
    </row>
    <row r="257" spans="2:10" ht="31.5" x14ac:dyDescent="0.25">
      <c r="B257" s="51" t="s">
        <v>409</v>
      </c>
      <c r="C257" s="52">
        <v>850</v>
      </c>
      <c r="D257" s="176">
        <v>10</v>
      </c>
      <c r="E257" s="54" t="s">
        <v>177</v>
      </c>
      <c r="F257" s="52"/>
      <c r="G257" s="106"/>
      <c r="H257" s="55">
        <f t="shared" ref="H257:J258" si="106">H258</f>
        <v>831.8</v>
      </c>
      <c r="I257" s="55">
        <f t="shared" si="106"/>
        <v>868</v>
      </c>
      <c r="J257" s="55">
        <f t="shared" si="106"/>
        <v>892</v>
      </c>
    </row>
    <row r="258" spans="2:10" ht="31.5" x14ac:dyDescent="0.25">
      <c r="B258" s="29" t="s">
        <v>24</v>
      </c>
      <c r="C258" s="30">
        <v>850</v>
      </c>
      <c r="D258" s="157" t="s">
        <v>43</v>
      </c>
      <c r="E258" s="158" t="s">
        <v>302</v>
      </c>
      <c r="F258" s="123">
        <v>99</v>
      </c>
      <c r="G258" s="122"/>
      <c r="H258" s="180">
        <f t="shared" si="106"/>
        <v>831.8</v>
      </c>
      <c r="I258" s="207">
        <f t="shared" si="106"/>
        <v>868</v>
      </c>
      <c r="J258" s="207">
        <f t="shared" si="106"/>
        <v>892</v>
      </c>
    </row>
    <row r="259" spans="2:10" x14ac:dyDescent="0.25">
      <c r="B259" s="185" t="s">
        <v>28</v>
      </c>
      <c r="C259" s="186">
        <v>850</v>
      </c>
      <c r="D259" s="165" t="s">
        <v>43</v>
      </c>
      <c r="E259" s="166" t="s">
        <v>302</v>
      </c>
      <c r="F259" s="128" t="s">
        <v>36</v>
      </c>
      <c r="G259" s="127"/>
      <c r="H259" s="341">
        <f>H260+H261</f>
        <v>831.8</v>
      </c>
      <c r="I259" s="341">
        <f t="shared" ref="I259:J259" si="107">I260+I261</f>
        <v>868</v>
      </c>
      <c r="J259" s="341">
        <f t="shared" si="107"/>
        <v>892</v>
      </c>
    </row>
    <row r="260" spans="2:10" ht="110.25" x14ac:dyDescent="0.25">
      <c r="B260" s="96" t="s">
        <v>410</v>
      </c>
      <c r="C260" s="97">
        <v>850</v>
      </c>
      <c r="D260" s="190" t="s">
        <v>43</v>
      </c>
      <c r="E260" s="191" t="s">
        <v>302</v>
      </c>
      <c r="F260" s="132" t="s">
        <v>411</v>
      </c>
      <c r="G260" s="131">
        <v>100</v>
      </c>
      <c r="H260" s="144">
        <v>556</v>
      </c>
      <c r="I260" s="145">
        <v>580</v>
      </c>
      <c r="J260" s="145">
        <v>604</v>
      </c>
    </row>
    <row r="261" spans="2:10" ht="111" thickBot="1" x14ac:dyDescent="0.3">
      <c r="B261" s="43" t="s">
        <v>49</v>
      </c>
      <c r="C261" s="387">
        <v>850</v>
      </c>
      <c r="D261" s="48" t="s">
        <v>43</v>
      </c>
      <c r="E261" s="46" t="s">
        <v>302</v>
      </c>
      <c r="F261" s="104" t="s">
        <v>38</v>
      </c>
      <c r="G261" s="46" t="s">
        <v>32</v>
      </c>
      <c r="H261" s="64">
        <v>275.8</v>
      </c>
      <c r="I261" s="65">
        <v>288</v>
      </c>
      <c r="J261" s="65">
        <v>288</v>
      </c>
    </row>
    <row r="262" spans="2:10" ht="16.5" thickBot="1" x14ac:dyDescent="0.3">
      <c r="B262" s="151" t="s">
        <v>418</v>
      </c>
      <c r="C262" s="13">
        <v>850</v>
      </c>
      <c r="D262" s="369">
        <v>12</v>
      </c>
      <c r="E262" s="13"/>
      <c r="F262" s="13"/>
      <c r="G262" s="153"/>
      <c r="H262" s="21">
        <f t="shared" ref="H262:J266" si="108">H263</f>
        <v>1514</v>
      </c>
      <c r="I262" s="21">
        <f t="shared" si="108"/>
        <v>1575</v>
      </c>
      <c r="J262" s="21">
        <f t="shared" si="108"/>
        <v>0</v>
      </c>
    </row>
    <row r="263" spans="2:10" x14ac:dyDescent="0.25">
      <c r="B263" s="22" t="s">
        <v>419</v>
      </c>
      <c r="C263" s="26">
        <v>850</v>
      </c>
      <c r="D263" s="394" t="s">
        <v>83</v>
      </c>
      <c r="E263" s="395" t="s">
        <v>26</v>
      </c>
      <c r="F263" s="396"/>
      <c r="G263" s="397"/>
      <c r="H263" s="27">
        <f t="shared" si="108"/>
        <v>1514</v>
      </c>
      <c r="I263" s="28">
        <f t="shared" si="108"/>
        <v>1575</v>
      </c>
      <c r="J263" s="28">
        <f t="shared" si="108"/>
        <v>0</v>
      </c>
    </row>
    <row r="264" spans="2:10" ht="94.5" x14ac:dyDescent="0.25">
      <c r="B264" s="398" t="s">
        <v>218</v>
      </c>
      <c r="C264" s="135">
        <v>850</v>
      </c>
      <c r="D264" s="31" t="s">
        <v>83</v>
      </c>
      <c r="E264" s="57" t="s">
        <v>26</v>
      </c>
      <c r="F264" s="77" t="s">
        <v>219</v>
      </c>
      <c r="G264" s="78"/>
      <c r="H264" s="79">
        <f t="shared" si="108"/>
        <v>1514</v>
      </c>
      <c r="I264" s="125">
        <f t="shared" si="108"/>
        <v>1575</v>
      </c>
      <c r="J264" s="125">
        <f t="shared" si="108"/>
        <v>0</v>
      </c>
    </row>
    <row r="265" spans="2:10" ht="63" x14ac:dyDescent="0.25">
      <c r="B265" s="292" t="s">
        <v>420</v>
      </c>
      <c r="C265" s="138">
        <v>850</v>
      </c>
      <c r="D265" s="82" t="s">
        <v>83</v>
      </c>
      <c r="E265" s="83" t="s">
        <v>26</v>
      </c>
      <c r="F265" s="84" t="s">
        <v>421</v>
      </c>
      <c r="G265" s="85"/>
      <c r="H265" s="86">
        <f t="shared" si="108"/>
        <v>1514</v>
      </c>
      <c r="I265" s="86">
        <f t="shared" si="108"/>
        <v>1575</v>
      </c>
      <c r="J265" s="86">
        <f t="shared" si="108"/>
        <v>0</v>
      </c>
    </row>
    <row r="266" spans="2:10" ht="31.5" x14ac:dyDescent="0.25">
      <c r="B266" s="399" t="s">
        <v>422</v>
      </c>
      <c r="C266" s="400">
        <v>850</v>
      </c>
      <c r="D266" s="401" t="s">
        <v>83</v>
      </c>
      <c r="E266" s="402" t="s">
        <v>26</v>
      </c>
      <c r="F266" s="310" t="s">
        <v>423</v>
      </c>
      <c r="G266" s="403"/>
      <c r="H266" s="245">
        <f t="shared" si="108"/>
        <v>1514</v>
      </c>
      <c r="I266" s="245">
        <f t="shared" si="108"/>
        <v>1575</v>
      </c>
      <c r="J266" s="245">
        <f t="shared" si="108"/>
        <v>0</v>
      </c>
    </row>
    <row r="267" spans="2:10" ht="63.75" thickBot="1" x14ac:dyDescent="0.3">
      <c r="B267" s="404" t="s">
        <v>424</v>
      </c>
      <c r="C267" s="405">
        <v>850</v>
      </c>
      <c r="D267" s="406" t="s">
        <v>83</v>
      </c>
      <c r="E267" s="407" t="s">
        <v>26</v>
      </c>
      <c r="F267" s="408" t="s">
        <v>425</v>
      </c>
      <c r="G267" s="407" t="s">
        <v>426</v>
      </c>
      <c r="H267" s="49">
        <v>1514</v>
      </c>
      <c r="I267" s="50">
        <v>1575</v>
      </c>
      <c r="J267" s="50"/>
    </row>
    <row r="268" spans="2:10" ht="48" thickBot="1" x14ac:dyDescent="0.3">
      <c r="B268" s="409" t="s">
        <v>427</v>
      </c>
      <c r="C268" s="409">
        <v>856</v>
      </c>
      <c r="D268" s="410"/>
      <c r="E268" s="410"/>
      <c r="F268" s="411"/>
      <c r="G268" s="412"/>
      <c r="H268" s="413">
        <f t="shared" ref="H268:J268" si="109">H269+H276</f>
        <v>2335.5999999999995</v>
      </c>
      <c r="I268" s="413">
        <f t="shared" si="109"/>
        <v>2428</v>
      </c>
      <c r="J268" s="413">
        <f t="shared" si="109"/>
        <v>2329</v>
      </c>
    </row>
    <row r="269" spans="2:10" ht="16.5" thickBot="1" x14ac:dyDescent="0.3">
      <c r="B269" s="414" t="s">
        <v>20</v>
      </c>
      <c r="C269" s="415">
        <v>856</v>
      </c>
      <c r="D269" s="322" t="s">
        <v>21</v>
      </c>
      <c r="E269" s="322"/>
      <c r="F269" s="322"/>
      <c r="G269" s="322"/>
      <c r="H269" s="416">
        <f t="shared" ref="H269:J271" si="110">H270</f>
        <v>2246.3999999999996</v>
      </c>
      <c r="I269" s="416">
        <f t="shared" si="110"/>
        <v>2338.8000000000002</v>
      </c>
      <c r="J269" s="416">
        <f t="shared" si="110"/>
        <v>2327</v>
      </c>
    </row>
    <row r="270" spans="2:10" ht="63" x14ac:dyDescent="0.25">
      <c r="B270" s="417" t="s">
        <v>428</v>
      </c>
      <c r="C270" s="418">
        <v>856</v>
      </c>
      <c r="D270" s="419" t="s">
        <v>25</v>
      </c>
      <c r="E270" s="419" t="s">
        <v>302</v>
      </c>
      <c r="F270" s="420"/>
      <c r="G270" s="420"/>
      <c r="H270" s="421">
        <f t="shared" si="110"/>
        <v>2246.3999999999996</v>
      </c>
      <c r="I270" s="422">
        <f t="shared" si="110"/>
        <v>2338.8000000000002</v>
      </c>
      <c r="J270" s="422">
        <f t="shared" si="110"/>
        <v>2327</v>
      </c>
    </row>
    <row r="271" spans="2:10" ht="31.5" x14ac:dyDescent="0.25">
      <c r="B271" s="29" t="s">
        <v>24</v>
      </c>
      <c r="C271" s="423">
        <v>856</v>
      </c>
      <c r="D271" s="32" t="s">
        <v>25</v>
      </c>
      <c r="E271" s="57" t="s">
        <v>302</v>
      </c>
      <c r="F271" s="33" t="s">
        <v>27</v>
      </c>
      <c r="G271" s="34"/>
      <c r="H271" s="35">
        <f t="shared" si="110"/>
        <v>2246.3999999999996</v>
      </c>
      <c r="I271" s="59">
        <f t="shared" si="110"/>
        <v>2338.8000000000002</v>
      </c>
      <c r="J271" s="59">
        <f t="shared" si="110"/>
        <v>2327</v>
      </c>
    </row>
    <row r="272" spans="2:10" x14ac:dyDescent="0.25">
      <c r="B272" s="88" t="s">
        <v>28</v>
      </c>
      <c r="C272" s="299">
        <v>856</v>
      </c>
      <c r="D272" s="331" t="s">
        <v>25</v>
      </c>
      <c r="E272" s="39" t="s">
        <v>302</v>
      </c>
      <c r="F272" s="40" t="s">
        <v>29</v>
      </c>
      <c r="G272" s="41"/>
      <c r="H272" s="61">
        <f t="shared" ref="H272:J272" si="111">H273+H275+H274</f>
        <v>2246.3999999999996</v>
      </c>
      <c r="I272" s="61">
        <f t="shared" si="111"/>
        <v>2338.8000000000002</v>
      </c>
      <c r="J272" s="61">
        <f t="shared" si="111"/>
        <v>2327</v>
      </c>
    </row>
    <row r="273" spans="2:10" ht="141.75" x14ac:dyDescent="0.25">
      <c r="B273" s="43" t="s">
        <v>429</v>
      </c>
      <c r="C273" s="387">
        <v>856</v>
      </c>
      <c r="D273" s="48" t="s">
        <v>25</v>
      </c>
      <c r="E273" s="46" t="s">
        <v>302</v>
      </c>
      <c r="F273" s="104" t="s">
        <v>430</v>
      </c>
      <c r="G273" s="46" t="s">
        <v>32</v>
      </c>
      <c r="H273" s="64">
        <v>1534.3</v>
      </c>
      <c r="I273" s="65">
        <v>1601.3</v>
      </c>
      <c r="J273" s="65">
        <v>1601.3</v>
      </c>
    </row>
    <row r="274" spans="2:10" ht="110.25" x14ac:dyDescent="0.25">
      <c r="B274" s="424" t="s">
        <v>49</v>
      </c>
      <c r="C274" s="332">
        <v>856</v>
      </c>
      <c r="D274" s="48" t="s">
        <v>25</v>
      </c>
      <c r="E274" s="46" t="s">
        <v>302</v>
      </c>
      <c r="F274" s="104" t="s">
        <v>38</v>
      </c>
      <c r="G274" s="46" t="s">
        <v>32</v>
      </c>
      <c r="H274" s="64">
        <v>695.3</v>
      </c>
      <c r="I274" s="65">
        <v>725.7</v>
      </c>
      <c r="J274" s="65">
        <v>725.7</v>
      </c>
    </row>
    <row r="275" spans="2:10" ht="63.75" thickBot="1" x14ac:dyDescent="0.3">
      <c r="B275" s="424" t="s">
        <v>37</v>
      </c>
      <c r="C275" s="332">
        <v>856</v>
      </c>
      <c r="D275" s="48" t="s">
        <v>25</v>
      </c>
      <c r="E275" s="46" t="s">
        <v>302</v>
      </c>
      <c r="F275" s="104" t="s">
        <v>38</v>
      </c>
      <c r="G275" s="46" t="s">
        <v>39</v>
      </c>
      <c r="H275" s="64">
        <v>16.8</v>
      </c>
      <c r="I275" s="65">
        <v>11.8</v>
      </c>
      <c r="J275" s="65"/>
    </row>
    <row r="276" spans="2:10" ht="16.5" thickBot="1" x14ac:dyDescent="0.3">
      <c r="B276" s="151" t="s">
        <v>160</v>
      </c>
      <c r="C276" s="13">
        <v>856</v>
      </c>
      <c r="D276" s="208" t="s">
        <v>161</v>
      </c>
      <c r="E276" s="13"/>
      <c r="F276" s="13"/>
      <c r="G276" s="153"/>
      <c r="H276" s="21">
        <f t="shared" ref="H276:J278" si="112">H277</f>
        <v>89.2</v>
      </c>
      <c r="I276" s="21">
        <f t="shared" si="112"/>
        <v>89.2</v>
      </c>
      <c r="J276" s="21">
        <f t="shared" si="112"/>
        <v>2</v>
      </c>
    </row>
    <row r="277" spans="2:10" x14ac:dyDescent="0.25">
      <c r="B277" s="51" t="s">
        <v>217</v>
      </c>
      <c r="C277" s="52">
        <v>856</v>
      </c>
      <c r="D277" s="176" t="s">
        <v>161</v>
      </c>
      <c r="E277" s="52">
        <v>10</v>
      </c>
      <c r="F277" s="52"/>
      <c r="G277" s="106"/>
      <c r="H277" s="55">
        <f t="shared" si="112"/>
        <v>89.2</v>
      </c>
      <c r="I277" s="55">
        <f t="shared" si="112"/>
        <v>89.2</v>
      </c>
      <c r="J277" s="55">
        <f t="shared" si="112"/>
        <v>2</v>
      </c>
    </row>
    <row r="278" spans="2:10" ht="94.5" x14ac:dyDescent="0.25">
      <c r="B278" s="220" t="s">
        <v>218</v>
      </c>
      <c r="C278" s="74">
        <v>856</v>
      </c>
      <c r="D278" s="236" t="s">
        <v>41</v>
      </c>
      <c r="E278" s="237">
        <v>10</v>
      </c>
      <c r="F278" s="199" t="s">
        <v>219</v>
      </c>
      <c r="G278" s="123"/>
      <c r="H278" s="159">
        <f t="shared" si="112"/>
        <v>89.2</v>
      </c>
      <c r="I278" s="159">
        <f t="shared" si="112"/>
        <v>89.2</v>
      </c>
      <c r="J278" s="159">
        <f t="shared" si="112"/>
        <v>2</v>
      </c>
    </row>
    <row r="279" spans="2:10" ht="31.5" x14ac:dyDescent="0.25">
      <c r="B279" s="160" t="s">
        <v>220</v>
      </c>
      <c r="C279" s="81">
        <v>856</v>
      </c>
      <c r="D279" s="238" t="s">
        <v>41</v>
      </c>
      <c r="E279" s="239">
        <v>10</v>
      </c>
      <c r="F279" s="200" t="s">
        <v>221</v>
      </c>
      <c r="G279" s="240"/>
      <c r="H279" s="202">
        <f t="shared" ref="H279:J279" si="113">H282+H280</f>
        <v>89.2</v>
      </c>
      <c r="I279" s="202">
        <f t="shared" si="113"/>
        <v>89.2</v>
      </c>
      <c r="J279" s="202">
        <f t="shared" si="113"/>
        <v>2</v>
      </c>
    </row>
    <row r="280" spans="2:10" ht="63" x14ac:dyDescent="0.25">
      <c r="B280" s="88" t="s">
        <v>222</v>
      </c>
      <c r="C280" s="89">
        <v>856</v>
      </c>
      <c r="D280" s="252" t="s">
        <v>41</v>
      </c>
      <c r="E280" s="127">
        <v>10</v>
      </c>
      <c r="F280" s="128" t="s">
        <v>223</v>
      </c>
      <c r="G280" s="127"/>
      <c r="H280" s="61">
        <f t="shared" ref="H280:J280" si="114">H281</f>
        <v>2</v>
      </c>
      <c r="I280" s="94">
        <f t="shared" si="114"/>
        <v>2</v>
      </c>
      <c r="J280" s="94">
        <f t="shared" si="114"/>
        <v>2</v>
      </c>
    </row>
    <row r="281" spans="2:10" ht="63" x14ac:dyDescent="0.25">
      <c r="B281" s="96" t="s">
        <v>224</v>
      </c>
      <c r="C281" s="97">
        <v>856</v>
      </c>
      <c r="D281" s="253" t="s">
        <v>41</v>
      </c>
      <c r="E281" s="131">
        <v>10</v>
      </c>
      <c r="F281" s="132" t="s">
        <v>225</v>
      </c>
      <c r="G281" s="131">
        <v>200</v>
      </c>
      <c r="H281" s="64">
        <v>2</v>
      </c>
      <c r="I281" s="64">
        <v>2</v>
      </c>
      <c r="J281" s="64">
        <v>2</v>
      </c>
    </row>
    <row r="282" spans="2:10" ht="63" x14ac:dyDescent="0.25">
      <c r="B282" s="218" t="s">
        <v>226</v>
      </c>
      <c r="C282" s="241">
        <v>856</v>
      </c>
      <c r="D282" s="242" t="s">
        <v>41</v>
      </c>
      <c r="E282" s="425">
        <v>10</v>
      </c>
      <c r="F282" s="244" t="s">
        <v>227</v>
      </c>
      <c r="G282" s="426"/>
      <c r="H282" s="427">
        <f t="shared" ref="H282:J282" si="115">H283</f>
        <v>87.2</v>
      </c>
      <c r="I282" s="427">
        <f t="shared" si="115"/>
        <v>87.2</v>
      </c>
      <c r="J282" s="427">
        <f t="shared" si="115"/>
        <v>0</v>
      </c>
    </row>
    <row r="283" spans="2:10" ht="79.5" thickBot="1" x14ac:dyDescent="0.3">
      <c r="B283" s="246" t="s">
        <v>228</v>
      </c>
      <c r="C283" s="247">
        <v>856</v>
      </c>
      <c r="D283" s="248" t="s">
        <v>41</v>
      </c>
      <c r="E283" s="249">
        <v>10</v>
      </c>
      <c r="F283" s="250" t="s">
        <v>229</v>
      </c>
      <c r="G283" s="249">
        <v>200</v>
      </c>
      <c r="H283" s="49">
        <v>87.2</v>
      </c>
      <c r="I283" s="50">
        <v>87.2</v>
      </c>
      <c r="J283" s="50"/>
    </row>
    <row r="284" spans="2:10" ht="48" thickBot="1" x14ac:dyDescent="0.3">
      <c r="B284" s="409" t="s">
        <v>431</v>
      </c>
      <c r="C284" s="409">
        <v>861</v>
      </c>
      <c r="D284" s="410"/>
      <c r="E284" s="410"/>
      <c r="F284" s="411"/>
      <c r="G284" s="412"/>
      <c r="H284" s="413">
        <f>H285+H306+H316+H322</f>
        <v>147417.5</v>
      </c>
      <c r="I284" s="413">
        <f>I285+I306+I316+I322</f>
        <v>137859.9</v>
      </c>
      <c r="J284" s="413">
        <f>J285+J306+J316+J322</f>
        <v>78725.600000000006</v>
      </c>
    </row>
    <row r="285" spans="2:10" ht="16.5" thickBot="1" x14ac:dyDescent="0.3">
      <c r="B285" s="414" t="s">
        <v>20</v>
      </c>
      <c r="C285" s="415">
        <v>861</v>
      </c>
      <c r="D285" s="322" t="s">
        <v>21</v>
      </c>
      <c r="E285" s="322"/>
      <c r="F285" s="322"/>
      <c r="G285" s="322"/>
      <c r="H285" s="416">
        <f t="shared" ref="H285:J285" si="116">H286+H292</f>
        <v>27356.1</v>
      </c>
      <c r="I285" s="416">
        <f t="shared" si="116"/>
        <v>28281.3</v>
      </c>
      <c r="J285" s="416">
        <f t="shared" si="116"/>
        <v>26629.9</v>
      </c>
    </row>
    <row r="286" spans="2:10" ht="63" x14ac:dyDescent="0.25">
      <c r="B286" s="417" t="s">
        <v>428</v>
      </c>
      <c r="C286" s="418">
        <v>861</v>
      </c>
      <c r="D286" s="419" t="s">
        <v>25</v>
      </c>
      <c r="E286" s="419" t="s">
        <v>302</v>
      </c>
      <c r="F286" s="420"/>
      <c r="G286" s="420"/>
      <c r="H286" s="421">
        <f>H287</f>
        <v>12338.7</v>
      </c>
      <c r="I286" s="422">
        <f t="shared" ref="H286:J287" si="117">I287</f>
        <v>12780.1</v>
      </c>
      <c r="J286" s="422">
        <f t="shared" si="117"/>
        <v>12583.5</v>
      </c>
    </row>
    <row r="287" spans="2:10" ht="31.5" x14ac:dyDescent="0.25">
      <c r="B287" s="29" t="s">
        <v>24</v>
      </c>
      <c r="C287" s="423">
        <v>861</v>
      </c>
      <c r="D287" s="32" t="s">
        <v>25</v>
      </c>
      <c r="E287" s="57" t="s">
        <v>302</v>
      </c>
      <c r="F287" s="33" t="s">
        <v>27</v>
      </c>
      <c r="G287" s="34"/>
      <c r="H287" s="35">
        <f t="shared" si="117"/>
        <v>12338.7</v>
      </c>
      <c r="I287" s="59">
        <f t="shared" si="117"/>
        <v>12780.1</v>
      </c>
      <c r="J287" s="59">
        <f t="shared" si="117"/>
        <v>12583.5</v>
      </c>
    </row>
    <row r="288" spans="2:10" x14ac:dyDescent="0.25">
      <c r="B288" s="88" t="s">
        <v>28</v>
      </c>
      <c r="C288" s="299">
        <v>861</v>
      </c>
      <c r="D288" s="331" t="s">
        <v>25</v>
      </c>
      <c r="E288" s="39" t="s">
        <v>302</v>
      </c>
      <c r="F288" s="40" t="s">
        <v>29</v>
      </c>
      <c r="G288" s="41"/>
      <c r="H288" s="61">
        <f t="shared" ref="H288:J288" si="118">H290+H291+H289</f>
        <v>12338.7</v>
      </c>
      <c r="I288" s="61">
        <f t="shared" si="118"/>
        <v>12780.1</v>
      </c>
      <c r="J288" s="61">
        <f t="shared" si="118"/>
        <v>12583.5</v>
      </c>
    </row>
    <row r="289" spans="2:10" ht="126" x14ac:dyDescent="0.25">
      <c r="B289" s="43" t="s">
        <v>47</v>
      </c>
      <c r="C289" s="387">
        <v>861</v>
      </c>
      <c r="D289" s="48" t="s">
        <v>25</v>
      </c>
      <c r="E289" s="46" t="s">
        <v>302</v>
      </c>
      <c r="F289" s="104" t="s">
        <v>48</v>
      </c>
      <c r="G289" s="46" t="s">
        <v>32</v>
      </c>
      <c r="H289" s="64">
        <v>1900.9</v>
      </c>
      <c r="I289" s="65">
        <v>1984</v>
      </c>
      <c r="J289" s="65">
        <v>1984</v>
      </c>
    </row>
    <row r="290" spans="2:10" ht="110.25" x14ac:dyDescent="0.25">
      <c r="B290" s="43" t="s">
        <v>49</v>
      </c>
      <c r="C290" s="387">
        <v>861</v>
      </c>
      <c r="D290" s="48" t="s">
        <v>25</v>
      </c>
      <c r="E290" s="46" t="s">
        <v>302</v>
      </c>
      <c r="F290" s="104" t="s">
        <v>38</v>
      </c>
      <c r="G290" s="46" t="s">
        <v>32</v>
      </c>
      <c r="H290" s="64">
        <v>10155.6</v>
      </c>
      <c r="I290" s="65">
        <v>10599.5</v>
      </c>
      <c r="J290" s="65">
        <v>10599.5</v>
      </c>
    </row>
    <row r="291" spans="2:10" ht="63" x14ac:dyDescent="0.25">
      <c r="B291" s="424" t="s">
        <v>37</v>
      </c>
      <c r="C291" s="332">
        <v>861</v>
      </c>
      <c r="D291" s="48" t="s">
        <v>25</v>
      </c>
      <c r="E291" s="46" t="s">
        <v>302</v>
      </c>
      <c r="F291" s="104" t="s">
        <v>38</v>
      </c>
      <c r="G291" s="46" t="s">
        <v>39</v>
      </c>
      <c r="H291" s="64">
        <v>282.2</v>
      </c>
      <c r="I291" s="65">
        <v>196.6</v>
      </c>
      <c r="J291" s="65"/>
    </row>
    <row r="292" spans="2:10" x14ac:dyDescent="0.25">
      <c r="B292" s="428" t="s">
        <v>61</v>
      </c>
      <c r="C292" s="429">
        <v>861</v>
      </c>
      <c r="D292" s="70" t="s">
        <v>25</v>
      </c>
      <c r="E292" s="70" t="s">
        <v>62</v>
      </c>
      <c r="F292" s="430"/>
      <c r="G292" s="71"/>
      <c r="H292" s="72">
        <f t="shared" ref="H292:J292" si="119">H301+H293</f>
        <v>15017.4</v>
      </c>
      <c r="I292" s="72">
        <f t="shared" si="119"/>
        <v>15501.199999999999</v>
      </c>
      <c r="J292" s="72">
        <f t="shared" si="119"/>
        <v>14046.4</v>
      </c>
    </row>
    <row r="293" spans="2:10" ht="94.5" x14ac:dyDescent="0.25">
      <c r="B293" s="220" t="s">
        <v>218</v>
      </c>
      <c r="C293" s="74">
        <v>861</v>
      </c>
      <c r="D293" s="236" t="s">
        <v>25</v>
      </c>
      <c r="E293" s="431" t="s">
        <v>62</v>
      </c>
      <c r="F293" s="432" t="s">
        <v>219</v>
      </c>
      <c r="G293" s="433"/>
      <c r="H293" s="159">
        <f>H294</f>
        <v>840</v>
      </c>
      <c r="I293" s="159">
        <f t="shared" ref="I293:J293" si="120">I294</f>
        <v>836</v>
      </c>
      <c r="J293" s="159">
        <f t="shared" si="120"/>
        <v>0</v>
      </c>
    </row>
    <row r="294" spans="2:10" ht="31.5" x14ac:dyDescent="0.25">
      <c r="B294" s="160" t="s">
        <v>220</v>
      </c>
      <c r="C294" s="81">
        <v>861</v>
      </c>
      <c r="D294" s="238" t="s">
        <v>25</v>
      </c>
      <c r="E294" s="239" t="s">
        <v>62</v>
      </c>
      <c r="F294" s="200" t="s">
        <v>221</v>
      </c>
      <c r="G294" s="240"/>
      <c r="H294" s="202">
        <f>H297+H295+H299</f>
        <v>840</v>
      </c>
      <c r="I294" s="202">
        <f t="shared" ref="I294:J294" si="121">I297+I295+I299</f>
        <v>836</v>
      </c>
      <c r="J294" s="202">
        <f t="shared" si="121"/>
        <v>0</v>
      </c>
    </row>
    <row r="295" spans="2:10" ht="63" x14ac:dyDescent="0.25">
      <c r="B295" s="88" t="s">
        <v>222</v>
      </c>
      <c r="C295" s="89">
        <v>861</v>
      </c>
      <c r="D295" s="252" t="s">
        <v>25</v>
      </c>
      <c r="E295" s="127" t="s">
        <v>62</v>
      </c>
      <c r="F295" s="128" t="s">
        <v>223</v>
      </c>
      <c r="G295" s="127"/>
      <c r="H295" s="61">
        <f t="shared" ref="H295:J295" si="122">H296</f>
        <v>216</v>
      </c>
      <c r="I295" s="94">
        <f t="shared" si="122"/>
        <v>212</v>
      </c>
      <c r="J295" s="94">
        <f t="shared" si="122"/>
        <v>0</v>
      </c>
    </row>
    <row r="296" spans="2:10" ht="63" x14ac:dyDescent="0.25">
      <c r="B296" s="96" t="s">
        <v>224</v>
      </c>
      <c r="C296" s="97">
        <v>861</v>
      </c>
      <c r="D296" s="253" t="s">
        <v>25</v>
      </c>
      <c r="E296" s="131" t="s">
        <v>62</v>
      </c>
      <c r="F296" s="132" t="s">
        <v>225</v>
      </c>
      <c r="G296" s="131">
        <v>200</v>
      </c>
      <c r="H296" s="64">
        <v>216</v>
      </c>
      <c r="I296" s="64">
        <v>212</v>
      </c>
      <c r="J296" s="64"/>
    </row>
    <row r="297" spans="2:10" ht="63" x14ac:dyDescent="0.25">
      <c r="B297" s="88" t="s">
        <v>226</v>
      </c>
      <c r="C297" s="89">
        <v>861</v>
      </c>
      <c r="D297" s="252" t="s">
        <v>25</v>
      </c>
      <c r="E297" s="127" t="s">
        <v>62</v>
      </c>
      <c r="F297" s="128" t="s">
        <v>227</v>
      </c>
      <c r="G297" s="127"/>
      <c r="H297" s="61">
        <f t="shared" ref="H297:J297" si="123">H298</f>
        <v>618</v>
      </c>
      <c r="I297" s="94">
        <f t="shared" si="123"/>
        <v>618</v>
      </c>
      <c r="J297" s="94">
        <f t="shared" si="123"/>
        <v>0</v>
      </c>
    </row>
    <row r="298" spans="2:10" ht="78.75" x14ac:dyDescent="0.25">
      <c r="B298" s="96" t="s">
        <v>228</v>
      </c>
      <c r="C298" s="97">
        <v>861</v>
      </c>
      <c r="D298" s="253" t="s">
        <v>25</v>
      </c>
      <c r="E298" s="131" t="s">
        <v>62</v>
      </c>
      <c r="F298" s="132" t="s">
        <v>229</v>
      </c>
      <c r="G298" s="131">
        <v>200</v>
      </c>
      <c r="H298" s="64">
        <v>618</v>
      </c>
      <c r="I298" s="64">
        <v>618</v>
      </c>
      <c r="J298" s="64"/>
    </row>
    <row r="299" spans="2:10" ht="47.25" x14ac:dyDescent="0.25">
      <c r="B299" s="88" t="s">
        <v>230</v>
      </c>
      <c r="C299" s="89">
        <v>861</v>
      </c>
      <c r="D299" s="252" t="s">
        <v>25</v>
      </c>
      <c r="E299" s="127" t="s">
        <v>62</v>
      </c>
      <c r="F299" s="128" t="s">
        <v>231</v>
      </c>
      <c r="G299" s="127"/>
      <c r="H299" s="61">
        <f t="shared" ref="H299:J299" si="124">H300</f>
        <v>6</v>
      </c>
      <c r="I299" s="94">
        <f t="shared" si="124"/>
        <v>6</v>
      </c>
      <c r="J299" s="94">
        <f t="shared" si="124"/>
        <v>0</v>
      </c>
    </row>
    <row r="300" spans="2:10" ht="63" x14ac:dyDescent="0.25">
      <c r="B300" s="96" t="s">
        <v>232</v>
      </c>
      <c r="C300" s="97">
        <v>861</v>
      </c>
      <c r="D300" s="253" t="s">
        <v>25</v>
      </c>
      <c r="E300" s="131" t="s">
        <v>62</v>
      </c>
      <c r="F300" s="132" t="s">
        <v>233</v>
      </c>
      <c r="G300" s="131">
        <v>200</v>
      </c>
      <c r="H300" s="64">
        <v>6</v>
      </c>
      <c r="I300" s="65">
        <v>6</v>
      </c>
      <c r="J300" s="65"/>
    </row>
    <row r="301" spans="2:10" ht="31.5" x14ac:dyDescent="0.25">
      <c r="B301" s="29" t="s">
        <v>24</v>
      </c>
      <c r="C301" s="423">
        <v>861</v>
      </c>
      <c r="D301" s="32" t="s">
        <v>25</v>
      </c>
      <c r="E301" s="32" t="s">
        <v>62</v>
      </c>
      <c r="F301" s="33" t="s">
        <v>106</v>
      </c>
      <c r="G301" s="34"/>
      <c r="H301" s="35">
        <f t="shared" ref="H301:J301" si="125">H302</f>
        <v>14177.4</v>
      </c>
      <c r="I301" s="59">
        <f t="shared" si="125"/>
        <v>14665.199999999999</v>
      </c>
      <c r="J301" s="59">
        <f t="shared" si="125"/>
        <v>14046.4</v>
      </c>
    </row>
    <row r="302" spans="2:10" x14ac:dyDescent="0.25">
      <c r="B302" s="150" t="s">
        <v>107</v>
      </c>
      <c r="C302" s="299">
        <v>861</v>
      </c>
      <c r="D302" s="331" t="s">
        <v>25</v>
      </c>
      <c r="E302" s="39" t="s">
        <v>62</v>
      </c>
      <c r="F302" s="40" t="s">
        <v>36</v>
      </c>
      <c r="G302" s="41"/>
      <c r="H302" s="42">
        <f t="shared" ref="H302:J302" si="126">H303+H305+H304</f>
        <v>14177.4</v>
      </c>
      <c r="I302" s="42">
        <f t="shared" si="126"/>
        <v>14665.199999999999</v>
      </c>
      <c r="J302" s="42">
        <f t="shared" si="126"/>
        <v>14046.4</v>
      </c>
    </row>
    <row r="303" spans="2:10" ht="110.25" x14ac:dyDescent="0.25">
      <c r="B303" s="43" t="s">
        <v>432</v>
      </c>
      <c r="C303" s="387">
        <v>861</v>
      </c>
      <c r="D303" s="48" t="s">
        <v>25</v>
      </c>
      <c r="E303" s="46" t="s">
        <v>62</v>
      </c>
      <c r="F303" s="104" t="s">
        <v>433</v>
      </c>
      <c r="G303" s="46" t="s">
        <v>32</v>
      </c>
      <c r="H303" s="49">
        <v>13458.3</v>
      </c>
      <c r="I303" s="50">
        <v>14046.4</v>
      </c>
      <c r="J303" s="50">
        <v>14046.4</v>
      </c>
    </row>
    <row r="304" spans="2:10" ht="63" x14ac:dyDescent="0.25">
      <c r="B304" s="43" t="s">
        <v>434</v>
      </c>
      <c r="C304" s="387">
        <v>861</v>
      </c>
      <c r="D304" s="48" t="s">
        <v>25</v>
      </c>
      <c r="E304" s="46" t="s">
        <v>62</v>
      </c>
      <c r="F304" s="104" t="s">
        <v>433</v>
      </c>
      <c r="G304" s="46" t="s">
        <v>39</v>
      </c>
      <c r="H304" s="49">
        <v>713.4</v>
      </c>
      <c r="I304" s="50">
        <v>612.79999999999995</v>
      </c>
      <c r="J304" s="50"/>
    </row>
    <row r="305" spans="2:10" ht="48" thickBot="1" x14ac:dyDescent="0.3">
      <c r="B305" s="43" t="s">
        <v>435</v>
      </c>
      <c r="C305" s="434">
        <v>861</v>
      </c>
      <c r="D305" s="48" t="s">
        <v>25</v>
      </c>
      <c r="E305" s="46" t="s">
        <v>62</v>
      </c>
      <c r="F305" s="104" t="s">
        <v>433</v>
      </c>
      <c r="G305" s="46" t="s">
        <v>51</v>
      </c>
      <c r="H305" s="49">
        <v>5.7</v>
      </c>
      <c r="I305" s="50">
        <v>6</v>
      </c>
      <c r="J305" s="50"/>
    </row>
    <row r="306" spans="2:10" ht="16.5" thickBot="1" x14ac:dyDescent="0.3">
      <c r="B306" s="151" t="s">
        <v>160</v>
      </c>
      <c r="C306" s="13">
        <v>861</v>
      </c>
      <c r="D306" s="208" t="s">
        <v>161</v>
      </c>
      <c r="E306" s="13"/>
      <c r="F306" s="13"/>
      <c r="G306" s="153"/>
      <c r="H306" s="21">
        <f>H307</f>
        <v>6254.2999999999993</v>
      </c>
      <c r="I306" s="21">
        <f t="shared" ref="I306:J306" si="127">I307</f>
        <v>6268.2999999999993</v>
      </c>
      <c r="J306" s="21">
        <f t="shared" si="127"/>
        <v>0</v>
      </c>
    </row>
    <row r="307" spans="2:10" x14ac:dyDescent="0.25">
      <c r="B307" s="51" t="s">
        <v>217</v>
      </c>
      <c r="C307" s="289">
        <v>861</v>
      </c>
      <c r="D307" s="54" t="s">
        <v>161</v>
      </c>
      <c r="E307" s="52">
        <v>10</v>
      </c>
      <c r="F307" s="52"/>
      <c r="G307" s="106"/>
      <c r="H307" s="55">
        <f>H308</f>
        <v>6254.2999999999993</v>
      </c>
      <c r="I307" s="55">
        <f t="shared" ref="I307:J308" si="128">I308</f>
        <v>6268.2999999999993</v>
      </c>
      <c r="J307" s="55">
        <f t="shared" si="128"/>
        <v>0</v>
      </c>
    </row>
    <row r="308" spans="2:10" ht="94.5" x14ac:dyDescent="0.25">
      <c r="B308" s="220" t="s">
        <v>218</v>
      </c>
      <c r="C308" s="74">
        <v>861</v>
      </c>
      <c r="D308" s="236" t="s">
        <v>41</v>
      </c>
      <c r="E308" s="431">
        <v>10</v>
      </c>
      <c r="F308" s="432" t="s">
        <v>219</v>
      </c>
      <c r="G308" s="433"/>
      <c r="H308" s="159">
        <f>H309</f>
        <v>6254.2999999999993</v>
      </c>
      <c r="I308" s="159">
        <f t="shared" si="128"/>
        <v>6268.2999999999993</v>
      </c>
      <c r="J308" s="159">
        <f t="shared" si="128"/>
        <v>0</v>
      </c>
    </row>
    <row r="309" spans="2:10" ht="31.5" x14ac:dyDescent="0.25">
      <c r="B309" s="160" t="s">
        <v>220</v>
      </c>
      <c r="C309" s="81">
        <v>861</v>
      </c>
      <c r="D309" s="238" t="s">
        <v>41</v>
      </c>
      <c r="E309" s="239">
        <v>10</v>
      </c>
      <c r="F309" s="200" t="s">
        <v>221</v>
      </c>
      <c r="G309" s="240"/>
      <c r="H309" s="202">
        <f t="shared" ref="H309:J309" si="129">H312+H310+H314</f>
        <v>6254.2999999999993</v>
      </c>
      <c r="I309" s="202">
        <f t="shared" si="129"/>
        <v>6268.2999999999993</v>
      </c>
      <c r="J309" s="202">
        <f t="shared" si="129"/>
        <v>0</v>
      </c>
    </row>
    <row r="310" spans="2:10" ht="63" x14ac:dyDescent="0.25">
      <c r="B310" s="88" t="s">
        <v>222</v>
      </c>
      <c r="C310" s="89">
        <v>861</v>
      </c>
      <c r="D310" s="252" t="s">
        <v>41</v>
      </c>
      <c r="E310" s="127">
        <v>10</v>
      </c>
      <c r="F310" s="128" t="s">
        <v>223</v>
      </c>
      <c r="G310" s="127"/>
      <c r="H310" s="61">
        <f t="shared" ref="H310:J310" si="130">H311</f>
        <v>164.4</v>
      </c>
      <c r="I310" s="94">
        <f t="shared" si="130"/>
        <v>134.4</v>
      </c>
      <c r="J310" s="94">
        <f t="shared" si="130"/>
        <v>0</v>
      </c>
    </row>
    <row r="311" spans="2:10" ht="63" x14ac:dyDescent="0.25">
      <c r="B311" s="96" t="s">
        <v>224</v>
      </c>
      <c r="C311" s="97">
        <v>861</v>
      </c>
      <c r="D311" s="253" t="s">
        <v>41</v>
      </c>
      <c r="E311" s="131">
        <v>10</v>
      </c>
      <c r="F311" s="132" t="s">
        <v>225</v>
      </c>
      <c r="G311" s="131">
        <v>200</v>
      </c>
      <c r="H311" s="64">
        <v>164.4</v>
      </c>
      <c r="I311" s="64">
        <v>134.4</v>
      </c>
      <c r="J311" s="64"/>
    </row>
    <row r="312" spans="2:10" ht="63" x14ac:dyDescent="0.25">
      <c r="B312" s="88" t="s">
        <v>226</v>
      </c>
      <c r="C312" s="89">
        <v>861</v>
      </c>
      <c r="D312" s="252" t="s">
        <v>41</v>
      </c>
      <c r="E312" s="127">
        <v>10</v>
      </c>
      <c r="F312" s="128" t="s">
        <v>227</v>
      </c>
      <c r="G312" s="127"/>
      <c r="H312" s="61">
        <f t="shared" ref="H312:J312" si="131">H313</f>
        <v>6069.9</v>
      </c>
      <c r="I312" s="94">
        <f t="shared" si="131"/>
        <v>6113.9</v>
      </c>
      <c r="J312" s="94">
        <f t="shared" si="131"/>
        <v>0</v>
      </c>
    </row>
    <row r="313" spans="2:10" ht="78.75" x14ac:dyDescent="0.25">
      <c r="B313" s="96" t="s">
        <v>228</v>
      </c>
      <c r="C313" s="97">
        <v>861</v>
      </c>
      <c r="D313" s="253" t="s">
        <v>41</v>
      </c>
      <c r="E313" s="131">
        <v>10</v>
      </c>
      <c r="F313" s="132" t="s">
        <v>229</v>
      </c>
      <c r="G313" s="131">
        <v>200</v>
      </c>
      <c r="H313" s="64">
        <v>6069.9</v>
      </c>
      <c r="I313" s="64">
        <v>6113.9</v>
      </c>
      <c r="J313" s="64"/>
    </row>
    <row r="314" spans="2:10" ht="47.25" x14ac:dyDescent="0.25">
      <c r="B314" s="88" t="s">
        <v>230</v>
      </c>
      <c r="C314" s="89">
        <v>861</v>
      </c>
      <c r="D314" s="252" t="s">
        <v>41</v>
      </c>
      <c r="E314" s="127">
        <v>10</v>
      </c>
      <c r="F314" s="128" t="s">
        <v>231</v>
      </c>
      <c r="G314" s="127"/>
      <c r="H314" s="61">
        <f t="shared" ref="H314:J314" si="132">H315</f>
        <v>20</v>
      </c>
      <c r="I314" s="94">
        <f t="shared" si="132"/>
        <v>20</v>
      </c>
      <c r="J314" s="94">
        <f t="shared" si="132"/>
        <v>0</v>
      </c>
    </row>
    <row r="315" spans="2:10" ht="63.75" thickBot="1" x14ac:dyDescent="0.3">
      <c r="B315" s="96" t="s">
        <v>232</v>
      </c>
      <c r="C315" s="97">
        <v>861</v>
      </c>
      <c r="D315" s="253" t="s">
        <v>41</v>
      </c>
      <c r="E315" s="131">
        <v>10</v>
      </c>
      <c r="F315" s="132" t="s">
        <v>233</v>
      </c>
      <c r="G315" s="131">
        <v>200</v>
      </c>
      <c r="H315" s="49">
        <v>20</v>
      </c>
      <c r="I315" s="50">
        <v>20</v>
      </c>
      <c r="J315" s="50"/>
    </row>
    <row r="316" spans="2:10" ht="16.5" thickBot="1" x14ac:dyDescent="0.3">
      <c r="B316" s="333" t="s">
        <v>309</v>
      </c>
      <c r="C316" s="334">
        <v>861</v>
      </c>
      <c r="D316" s="208" t="s">
        <v>184</v>
      </c>
      <c r="E316" s="335"/>
      <c r="F316" s="335"/>
      <c r="G316" s="336"/>
      <c r="H316" s="21">
        <f>H317</f>
        <v>16</v>
      </c>
      <c r="I316" s="21">
        <f t="shared" ref="I316:J319" si="133">I317</f>
        <v>16</v>
      </c>
      <c r="J316" s="21">
        <f t="shared" si="133"/>
        <v>0</v>
      </c>
    </row>
    <row r="317" spans="2:10" ht="47.25" x14ac:dyDescent="0.25">
      <c r="B317" s="22" t="s">
        <v>319</v>
      </c>
      <c r="C317" s="26">
        <v>861</v>
      </c>
      <c r="D317" s="154" t="s">
        <v>184</v>
      </c>
      <c r="E317" s="25" t="s">
        <v>163</v>
      </c>
      <c r="F317" s="26"/>
      <c r="G317" s="156"/>
      <c r="H317" s="27">
        <f>H318</f>
        <v>16</v>
      </c>
      <c r="I317" s="27">
        <f t="shared" si="133"/>
        <v>16</v>
      </c>
      <c r="J317" s="27">
        <f t="shared" si="133"/>
        <v>0</v>
      </c>
    </row>
    <row r="318" spans="2:10" ht="47.25" x14ac:dyDescent="0.25">
      <c r="B318" s="73" t="s">
        <v>370</v>
      </c>
      <c r="C318" s="74">
        <v>861</v>
      </c>
      <c r="D318" s="75" t="s">
        <v>219</v>
      </c>
      <c r="E318" s="435" t="s">
        <v>54</v>
      </c>
      <c r="F318" s="272" t="s">
        <v>43</v>
      </c>
      <c r="G318" s="436"/>
      <c r="H318" s="79">
        <f>H319</f>
        <v>16</v>
      </c>
      <c r="I318" s="79">
        <f t="shared" si="133"/>
        <v>16</v>
      </c>
      <c r="J318" s="79">
        <f t="shared" si="133"/>
        <v>0</v>
      </c>
    </row>
    <row r="319" spans="2:10" ht="31.5" x14ac:dyDescent="0.25">
      <c r="B319" s="80" t="s">
        <v>320</v>
      </c>
      <c r="C319" s="81">
        <v>861</v>
      </c>
      <c r="D319" s="82" t="s">
        <v>219</v>
      </c>
      <c r="E319" s="83" t="s">
        <v>54</v>
      </c>
      <c r="F319" s="84" t="s">
        <v>321</v>
      </c>
      <c r="G319" s="85"/>
      <c r="H319" s="86">
        <f>H320</f>
        <v>16</v>
      </c>
      <c r="I319" s="86">
        <f t="shared" si="133"/>
        <v>16</v>
      </c>
      <c r="J319" s="86">
        <f t="shared" si="133"/>
        <v>0</v>
      </c>
    </row>
    <row r="320" spans="2:10" ht="47.25" x14ac:dyDescent="0.25">
      <c r="B320" s="88" t="s">
        <v>322</v>
      </c>
      <c r="C320" s="89">
        <v>861</v>
      </c>
      <c r="D320" s="90" t="s">
        <v>219</v>
      </c>
      <c r="E320" s="91" t="s">
        <v>54</v>
      </c>
      <c r="F320" s="92" t="s">
        <v>323</v>
      </c>
      <c r="G320" s="93"/>
      <c r="H320" s="61">
        <f>H321</f>
        <v>16</v>
      </c>
      <c r="I320" s="61">
        <f>I321</f>
        <v>16</v>
      </c>
      <c r="J320" s="61">
        <f>J321</f>
        <v>0</v>
      </c>
    </row>
    <row r="321" spans="2:10" ht="63.75" thickBot="1" x14ac:dyDescent="0.3">
      <c r="B321" s="96" t="s">
        <v>324</v>
      </c>
      <c r="C321" s="97">
        <v>861</v>
      </c>
      <c r="D321" s="98" t="s">
        <v>219</v>
      </c>
      <c r="E321" s="99" t="s">
        <v>54</v>
      </c>
      <c r="F321" s="100" t="s">
        <v>325</v>
      </c>
      <c r="G321" s="101" t="s">
        <v>39</v>
      </c>
      <c r="H321" s="64">
        <v>16</v>
      </c>
      <c r="I321" s="65">
        <v>16</v>
      </c>
      <c r="J321" s="65"/>
    </row>
    <row r="322" spans="2:10" ht="48" thickBot="1" x14ac:dyDescent="0.3">
      <c r="B322" s="437" t="s">
        <v>436</v>
      </c>
      <c r="C322" s="438">
        <v>861</v>
      </c>
      <c r="D322" s="439">
        <v>14</v>
      </c>
      <c r="E322" s="440"/>
      <c r="F322" s="438"/>
      <c r="G322" s="441"/>
      <c r="H322" s="416">
        <f t="shared" ref="H322:J324" si="134">H323</f>
        <v>113791.1</v>
      </c>
      <c r="I322" s="416">
        <f t="shared" si="134"/>
        <v>103294.3</v>
      </c>
      <c r="J322" s="416">
        <f t="shared" si="134"/>
        <v>52095.7</v>
      </c>
    </row>
    <row r="323" spans="2:10" ht="47.25" x14ac:dyDescent="0.25">
      <c r="B323" s="442" t="s">
        <v>437</v>
      </c>
      <c r="C323" s="443">
        <v>861</v>
      </c>
      <c r="D323" s="444">
        <v>14</v>
      </c>
      <c r="E323" s="445" t="s">
        <v>272</v>
      </c>
      <c r="F323" s="443"/>
      <c r="G323" s="446"/>
      <c r="H323" s="447">
        <f t="shared" si="134"/>
        <v>113791.1</v>
      </c>
      <c r="I323" s="447">
        <f t="shared" si="134"/>
        <v>103294.3</v>
      </c>
      <c r="J323" s="447">
        <f t="shared" si="134"/>
        <v>52095.7</v>
      </c>
    </row>
    <row r="324" spans="2:10" ht="31.5" x14ac:dyDescent="0.25">
      <c r="B324" s="217" t="s">
        <v>24</v>
      </c>
      <c r="C324" s="322">
        <v>861</v>
      </c>
      <c r="D324" s="448">
        <v>14</v>
      </c>
      <c r="E324" s="449" t="s">
        <v>272</v>
      </c>
      <c r="F324" s="450">
        <v>99</v>
      </c>
      <c r="G324" s="451"/>
      <c r="H324" s="452">
        <f t="shared" si="134"/>
        <v>113791.1</v>
      </c>
      <c r="I324" s="452">
        <f t="shared" si="134"/>
        <v>103294.3</v>
      </c>
      <c r="J324" s="452">
        <f t="shared" si="134"/>
        <v>52095.7</v>
      </c>
    </row>
    <row r="325" spans="2:10" x14ac:dyDescent="0.25">
      <c r="B325" s="218" t="s">
        <v>28</v>
      </c>
      <c r="C325" s="241">
        <v>861</v>
      </c>
      <c r="D325" s="453">
        <v>14</v>
      </c>
      <c r="E325" s="425" t="s">
        <v>272</v>
      </c>
      <c r="F325" s="244" t="s">
        <v>29</v>
      </c>
      <c r="G325" s="454"/>
      <c r="H325" s="245">
        <f t="shared" ref="H325:J325" si="135">H327+H326</f>
        <v>113791.1</v>
      </c>
      <c r="I325" s="245">
        <f t="shared" si="135"/>
        <v>103294.3</v>
      </c>
      <c r="J325" s="245">
        <f t="shared" si="135"/>
        <v>52095.7</v>
      </c>
    </row>
    <row r="326" spans="2:10" ht="63" x14ac:dyDescent="0.25">
      <c r="B326" s="246" t="s">
        <v>438</v>
      </c>
      <c r="C326" s="247">
        <v>861</v>
      </c>
      <c r="D326" s="455">
        <v>14</v>
      </c>
      <c r="E326" s="456" t="s">
        <v>272</v>
      </c>
      <c r="F326" s="250" t="s">
        <v>439</v>
      </c>
      <c r="G326" s="457">
        <v>500</v>
      </c>
      <c r="H326" s="64">
        <v>41544</v>
      </c>
      <c r="I326" s="65">
        <v>41544</v>
      </c>
      <c r="J326" s="65">
        <v>33235.199999999997</v>
      </c>
    </row>
    <row r="327" spans="2:10" ht="48" thickBot="1" x14ac:dyDescent="0.3">
      <c r="B327" s="246" t="s">
        <v>440</v>
      </c>
      <c r="C327" s="247">
        <v>861</v>
      </c>
      <c r="D327" s="455">
        <v>14</v>
      </c>
      <c r="E327" s="456" t="s">
        <v>272</v>
      </c>
      <c r="F327" s="250" t="s">
        <v>441</v>
      </c>
      <c r="G327" s="457">
        <v>500</v>
      </c>
      <c r="H327" s="271">
        <v>72247.100000000006</v>
      </c>
      <c r="I327" s="321">
        <v>61750.3</v>
      </c>
      <c r="J327" s="321">
        <v>18860.5</v>
      </c>
    </row>
    <row r="328" spans="2:10" ht="32.25" thickBot="1" x14ac:dyDescent="0.3">
      <c r="B328" s="151" t="s">
        <v>442</v>
      </c>
      <c r="C328" s="13">
        <v>871</v>
      </c>
      <c r="D328" s="369"/>
      <c r="E328" s="367"/>
      <c r="F328" s="367"/>
      <c r="G328" s="153"/>
      <c r="H328" s="458">
        <f>H339+H404+H329</f>
        <v>829064.20000000007</v>
      </c>
      <c r="I328" s="458">
        <f>I339+I404+I329</f>
        <v>831357.20000000007</v>
      </c>
      <c r="J328" s="458">
        <f>J339+J404+J329</f>
        <v>706659.19999999984</v>
      </c>
    </row>
    <row r="329" spans="2:10" ht="16.5" thickBot="1" x14ac:dyDescent="0.3">
      <c r="B329" s="151" t="s">
        <v>160</v>
      </c>
      <c r="C329" s="13">
        <v>871</v>
      </c>
      <c r="D329" s="208" t="s">
        <v>161</v>
      </c>
      <c r="E329" s="13"/>
      <c r="F329" s="13"/>
      <c r="G329" s="153"/>
      <c r="H329" s="21">
        <f t="shared" ref="H329:J331" si="136">H330</f>
        <v>297.89999999999998</v>
      </c>
      <c r="I329" s="21">
        <f t="shared" si="136"/>
        <v>280</v>
      </c>
      <c r="J329" s="21">
        <f t="shared" si="136"/>
        <v>0</v>
      </c>
    </row>
    <row r="330" spans="2:10" x14ac:dyDescent="0.25">
      <c r="B330" s="22" t="s">
        <v>217</v>
      </c>
      <c r="C330" s="23">
        <v>871</v>
      </c>
      <c r="D330" s="25" t="s">
        <v>161</v>
      </c>
      <c r="E330" s="26">
        <v>10</v>
      </c>
      <c r="F330" s="26"/>
      <c r="G330" s="156"/>
      <c r="H330" s="27">
        <f>H331</f>
        <v>297.89999999999998</v>
      </c>
      <c r="I330" s="27">
        <f t="shared" si="136"/>
        <v>280</v>
      </c>
      <c r="J330" s="27">
        <f t="shared" si="136"/>
        <v>0</v>
      </c>
    </row>
    <row r="331" spans="2:10" ht="94.5" x14ac:dyDescent="0.25">
      <c r="B331" s="220" t="s">
        <v>218</v>
      </c>
      <c r="C331" s="74">
        <v>871</v>
      </c>
      <c r="D331" s="236" t="s">
        <v>41</v>
      </c>
      <c r="E331" s="431">
        <v>10</v>
      </c>
      <c r="F331" s="432" t="s">
        <v>219</v>
      </c>
      <c r="G331" s="433"/>
      <c r="H331" s="159">
        <f>H332</f>
        <v>297.89999999999998</v>
      </c>
      <c r="I331" s="159">
        <f t="shared" si="136"/>
        <v>280</v>
      </c>
      <c r="J331" s="159">
        <f t="shared" si="136"/>
        <v>0</v>
      </c>
    </row>
    <row r="332" spans="2:10" ht="31.5" x14ac:dyDescent="0.25">
      <c r="B332" s="160" t="s">
        <v>220</v>
      </c>
      <c r="C332" s="81">
        <v>871</v>
      </c>
      <c r="D332" s="238" t="s">
        <v>41</v>
      </c>
      <c r="E332" s="239">
        <v>10</v>
      </c>
      <c r="F332" s="200" t="s">
        <v>221</v>
      </c>
      <c r="G332" s="240"/>
      <c r="H332" s="202">
        <f t="shared" ref="H332:J332" si="137">H335+H333+H337</f>
        <v>297.89999999999998</v>
      </c>
      <c r="I332" s="202">
        <f t="shared" si="137"/>
        <v>280</v>
      </c>
      <c r="J332" s="202">
        <f t="shared" si="137"/>
        <v>0</v>
      </c>
    </row>
    <row r="333" spans="2:10" ht="63" x14ac:dyDescent="0.25">
      <c r="B333" s="88" t="s">
        <v>222</v>
      </c>
      <c r="C333" s="89">
        <v>871</v>
      </c>
      <c r="D333" s="252" t="s">
        <v>41</v>
      </c>
      <c r="E333" s="127">
        <v>10</v>
      </c>
      <c r="F333" s="128" t="s">
        <v>223</v>
      </c>
      <c r="G333" s="127"/>
      <c r="H333" s="61">
        <f t="shared" ref="H333:J333" si="138">H334</f>
        <v>220</v>
      </c>
      <c r="I333" s="94">
        <f t="shared" si="138"/>
        <v>220</v>
      </c>
      <c r="J333" s="94">
        <f t="shared" si="138"/>
        <v>0</v>
      </c>
    </row>
    <row r="334" spans="2:10" ht="63" x14ac:dyDescent="0.25">
      <c r="B334" s="96" t="s">
        <v>224</v>
      </c>
      <c r="C334" s="97">
        <v>871</v>
      </c>
      <c r="D334" s="253" t="s">
        <v>41</v>
      </c>
      <c r="E334" s="131">
        <v>10</v>
      </c>
      <c r="F334" s="132" t="s">
        <v>225</v>
      </c>
      <c r="G334" s="131">
        <v>200</v>
      </c>
      <c r="H334" s="64">
        <v>220</v>
      </c>
      <c r="I334" s="64">
        <v>220</v>
      </c>
      <c r="J334" s="64"/>
    </row>
    <row r="335" spans="2:10" ht="63" x14ac:dyDescent="0.25">
      <c r="B335" s="88" t="s">
        <v>226</v>
      </c>
      <c r="C335" s="89">
        <v>871</v>
      </c>
      <c r="D335" s="252" t="s">
        <v>41</v>
      </c>
      <c r="E335" s="127">
        <v>10</v>
      </c>
      <c r="F335" s="128" t="s">
        <v>227</v>
      </c>
      <c r="G335" s="127"/>
      <c r="H335" s="61">
        <f t="shared" ref="H335:J335" si="139">H336</f>
        <v>73.900000000000006</v>
      </c>
      <c r="I335" s="94">
        <f t="shared" si="139"/>
        <v>60</v>
      </c>
      <c r="J335" s="94">
        <f t="shared" si="139"/>
        <v>0</v>
      </c>
    </row>
    <row r="336" spans="2:10" ht="78.75" x14ac:dyDescent="0.25">
      <c r="B336" s="96" t="s">
        <v>228</v>
      </c>
      <c r="C336" s="97">
        <v>871</v>
      </c>
      <c r="D336" s="253" t="s">
        <v>41</v>
      </c>
      <c r="E336" s="131">
        <v>10</v>
      </c>
      <c r="F336" s="132" t="s">
        <v>229</v>
      </c>
      <c r="G336" s="131">
        <v>200</v>
      </c>
      <c r="H336" s="64">
        <v>73.900000000000006</v>
      </c>
      <c r="I336" s="64">
        <v>60</v>
      </c>
      <c r="J336" s="64"/>
    </row>
    <row r="337" spans="2:10" ht="47.25" x14ac:dyDescent="0.25">
      <c r="B337" s="88" t="s">
        <v>230</v>
      </c>
      <c r="C337" s="89">
        <v>871</v>
      </c>
      <c r="D337" s="252" t="s">
        <v>41</v>
      </c>
      <c r="E337" s="127">
        <v>10</v>
      </c>
      <c r="F337" s="128" t="s">
        <v>231</v>
      </c>
      <c r="G337" s="127"/>
      <c r="H337" s="61">
        <f t="shared" ref="H337:J337" si="140">H338</f>
        <v>4</v>
      </c>
      <c r="I337" s="94">
        <f t="shared" si="140"/>
        <v>0</v>
      </c>
      <c r="J337" s="94">
        <f t="shared" si="140"/>
        <v>0</v>
      </c>
    </row>
    <row r="338" spans="2:10" ht="63.75" thickBot="1" x14ac:dyDescent="0.3">
      <c r="B338" s="96" t="s">
        <v>232</v>
      </c>
      <c r="C338" s="97">
        <v>871</v>
      </c>
      <c r="D338" s="253" t="s">
        <v>41</v>
      </c>
      <c r="E338" s="131">
        <v>10</v>
      </c>
      <c r="F338" s="132" t="s">
        <v>233</v>
      </c>
      <c r="G338" s="131">
        <v>200</v>
      </c>
      <c r="H338" s="64">
        <v>4</v>
      </c>
      <c r="I338" s="65"/>
      <c r="J338" s="65"/>
    </row>
    <row r="339" spans="2:10" ht="16.5" thickBot="1" x14ac:dyDescent="0.3">
      <c r="B339" s="333" t="s">
        <v>309</v>
      </c>
      <c r="C339" s="334">
        <v>871</v>
      </c>
      <c r="D339" s="208" t="s">
        <v>184</v>
      </c>
      <c r="E339" s="335"/>
      <c r="F339" s="335"/>
      <c r="G339" s="336"/>
      <c r="H339" s="21">
        <f>H340+H351+H373+H367</f>
        <v>788501.5</v>
      </c>
      <c r="I339" s="21">
        <f t="shared" ref="I339:J339" si="141">I340+I351+I373+I367</f>
        <v>789087.8</v>
      </c>
      <c r="J339" s="21">
        <f t="shared" si="141"/>
        <v>662284.59999999986</v>
      </c>
    </row>
    <row r="340" spans="2:10" x14ac:dyDescent="0.25">
      <c r="B340" s="22" t="s">
        <v>310</v>
      </c>
      <c r="C340" s="26">
        <v>871</v>
      </c>
      <c r="D340" s="154" t="s">
        <v>184</v>
      </c>
      <c r="E340" s="155">
        <v>1</v>
      </c>
      <c r="F340" s="26"/>
      <c r="G340" s="156"/>
      <c r="H340" s="27">
        <f t="shared" ref="H340:J340" si="142">H341</f>
        <v>150281.20000000001</v>
      </c>
      <c r="I340" s="27">
        <f t="shared" si="142"/>
        <v>154482</v>
      </c>
      <c r="J340" s="27">
        <f t="shared" si="142"/>
        <v>139343</v>
      </c>
    </row>
    <row r="341" spans="2:10" ht="47.25" x14ac:dyDescent="0.25">
      <c r="B341" s="73" t="s">
        <v>311</v>
      </c>
      <c r="C341" s="459">
        <v>871</v>
      </c>
      <c r="D341" s="177" t="s">
        <v>219</v>
      </c>
      <c r="E341" s="177" t="s">
        <v>25</v>
      </c>
      <c r="F341" s="339" t="s">
        <v>26</v>
      </c>
      <c r="G341" s="74"/>
      <c r="H341" s="180">
        <f>H342+H348</f>
        <v>150281.20000000001</v>
      </c>
      <c r="I341" s="180">
        <f>I342+I348</f>
        <v>154482</v>
      </c>
      <c r="J341" s="180">
        <f>J342+J348</f>
        <v>139343</v>
      </c>
    </row>
    <row r="342" spans="2:10" ht="31.5" x14ac:dyDescent="0.25">
      <c r="B342" s="80" t="s">
        <v>312</v>
      </c>
      <c r="C342" s="297">
        <v>871</v>
      </c>
      <c r="D342" s="298" t="s">
        <v>219</v>
      </c>
      <c r="E342" s="162" t="s">
        <v>25</v>
      </c>
      <c r="F342" s="337" t="s">
        <v>313</v>
      </c>
      <c r="G342" s="201"/>
      <c r="H342" s="202">
        <f>H343+H346</f>
        <v>150181.20000000001</v>
      </c>
      <c r="I342" s="202">
        <f t="shared" ref="I342:J342" si="143">I343+I346</f>
        <v>154382</v>
      </c>
      <c r="J342" s="202">
        <f t="shared" si="143"/>
        <v>139343</v>
      </c>
    </row>
    <row r="343" spans="2:10" ht="47.25" x14ac:dyDescent="0.25">
      <c r="B343" s="88" t="s">
        <v>443</v>
      </c>
      <c r="C343" s="299">
        <v>871</v>
      </c>
      <c r="D343" s="300" t="s">
        <v>219</v>
      </c>
      <c r="E343" s="166" t="s">
        <v>25</v>
      </c>
      <c r="F343" s="338" t="s">
        <v>444</v>
      </c>
      <c r="G343" s="127"/>
      <c r="H343" s="203">
        <f>SUM(H344:H345)</f>
        <v>147233.80000000002</v>
      </c>
      <c r="I343" s="203">
        <f>SUM(I344:I345)</f>
        <v>151316.70000000001</v>
      </c>
      <c r="J343" s="203">
        <f>SUM(J344:J345)</f>
        <v>139343</v>
      </c>
    </row>
    <row r="344" spans="2:10" ht="78.75" x14ac:dyDescent="0.25">
      <c r="B344" s="96" t="s">
        <v>445</v>
      </c>
      <c r="C344" s="169">
        <v>871</v>
      </c>
      <c r="D344" s="301" t="s">
        <v>219</v>
      </c>
      <c r="E344" s="191" t="s">
        <v>25</v>
      </c>
      <c r="F344" s="340" t="s">
        <v>446</v>
      </c>
      <c r="G344" s="131">
        <v>600</v>
      </c>
      <c r="H344" s="49">
        <v>18651.2</v>
      </c>
      <c r="I344" s="50">
        <v>17333.099999999999</v>
      </c>
      <c r="J344" s="50"/>
    </row>
    <row r="345" spans="2:10" ht="126" x14ac:dyDescent="0.25">
      <c r="B345" s="96" t="s">
        <v>447</v>
      </c>
      <c r="C345" s="169">
        <v>871</v>
      </c>
      <c r="D345" s="301" t="s">
        <v>219</v>
      </c>
      <c r="E345" s="191" t="s">
        <v>25</v>
      </c>
      <c r="F345" s="340" t="s">
        <v>448</v>
      </c>
      <c r="G345" s="131">
        <v>600</v>
      </c>
      <c r="H345" s="49">
        <v>128582.6</v>
      </c>
      <c r="I345" s="50">
        <v>133983.6</v>
      </c>
      <c r="J345" s="50">
        <v>139343</v>
      </c>
    </row>
    <row r="346" spans="2:10" ht="47.25" x14ac:dyDescent="0.25">
      <c r="B346" s="88" t="s">
        <v>449</v>
      </c>
      <c r="C346" s="299">
        <v>871</v>
      </c>
      <c r="D346" s="166" t="s">
        <v>219</v>
      </c>
      <c r="E346" s="166" t="s">
        <v>25</v>
      </c>
      <c r="F346" s="167" t="s">
        <v>450</v>
      </c>
      <c r="G346" s="93"/>
      <c r="H346" s="61">
        <f t="shared" ref="H346:J346" si="144">H347</f>
        <v>2947.4</v>
      </c>
      <c r="I346" s="61">
        <f t="shared" si="144"/>
        <v>3065.3</v>
      </c>
      <c r="J346" s="61">
        <f t="shared" si="144"/>
        <v>0</v>
      </c>
    </row>
    <row r="347" spans="2:10" ht="78.75" x14ac:dyDescent="0.25">
      <c r="B347" s="96" t="s">
        <v>451</v>
      </c>
      <c r="C347" s="169">
        <v>871</v>
      </c>
      <c r="D347" s="191" t="s">
        <v>219</v>
      </c>
      <c r="E347" s="191" t="s">
        <v>25</v>
      </c>
      <c r="F347" s="224" t="s">
        <v>452</v>
      </c>
      <c r="G347" s="226">
        <v>600</v>
      </c>
      <c r="H347" s="49">
        <v>2947.4</v>
      </c>
      <c r="I347" s="49">
        <v>3065.3</v>
      </c>
      <c r="J347" s="49"/>
    </row>
    <row r="348" spans="2:10" ht="31.5" x14ac:dyDescent="0.25">
      <c r="B348" s="204" t="s">
        <v>77</v>
      </c>
      <c r="C348" s="460">
        <v>871</v>
      </c>
      <c r="D348" s="348" t="s">
        <v>219</v>
      </c>
      <c r="E348" s="349" t="s">
        <v>25</v>
      </c>
      <c r="F348" s="461" t="s">
        <v>453</v>
      </c>
      <c r="G348" s="462"/>
      <c r="H348" s="352">
        <f t="shared" ref="H348:J349" si="145">H349</f>
        <v>100</v>
      </c>
      <c r="I348" s="352">
        <f t="shared" si="145"/>
        <v>100</v>
      </c>
      <c r="J348" s="352">
        <f t="shared" si="145"/>
        <v>0</v>
      </c>
    </row>
    <row r="349" spans="2:10" ht="31.5" x14ac:dyDescent="0.25">
      <c r="B349" s="205" t="s">
        <v>454</v>
      </c>
      <c r="C349" s="463">
        <v>871</v>
      </c>
      <c r="D349" s="355" t="s">
        <v>219</v>
      </c>
      <c r="E349" s="356" t="s">
        <v>25</v>
      </c>
      <c r="F349" s="464" t="s">
        <v>455</v>
      </c>
      <c r="G349" s="465"/>
      <c r="H349" s="359">
        <f>H350</f>
        <v>100</v>
      </c>
      <c r="I349" s="359">
        <f t="shared" si="145"/>
        <v>100</v>
      </c>
      <c r="J349" s="359">
        <f t="shared" si="145"/>
        <v>0</v>
      </c>
    </row>
    <row r="350" spans="2:10" ht="31.5" x14ac:dyDescent="0.25">
      <c r="B350" s="214" t="s">
        <v>456</v>
      </c>
      <c r="C350" s="232">
        <v>871</v>
      </c>
      <c r="D350" s="362" t="s">
        <v>219</v>
      </c>
      <c r="E350" s="363" t="s">
        <v>25</v>
      </c>
      <c r="F350" s="466" t="s">
        <v>457</v>
      </c>
      <c r="G350" s="467">
        <v>200</v>
      </c>
      <c r="H350" s="144">
        <v>100</v>
      </c>
      <c r="I350" s="145">
        <v>100</v>
      </c>
      <c r="J350" s="145"/>
    </row>
    <row r="351" spans="2:10" x14ac:dyDescent="0.25">
      <c r="B351" s="51" t="s">
        <v>314</v>
      </c>
      <c r="C351" s="52">
        <v>871</v>
      </c>
      <c r="D351" s="176" t="s">
        <v>184</v>
      </c>
      <c r="E351" s="54" t="s">
        <v>23</v>
      </c>
      <c r="F351" s="52"/>
      <c r="G351" s="106"/>
      <c r="H351" s="55">
        <f>H352</f>
        <v>582328.30000000005</v>
      </c>
      <c r="I351" s="55">
        <f t="shared" ref="I351:J351" si="146">I352</f>
        <v>576770</v>
      </c>
      <c r="J351" s="55">
        <f t="shared" si="146"/>
        <v>472139.7</v>
      </c>
    </row>
    <row r="352" spans="2:10" ht="47.25" x14ac:dyDescent="0.25">
      <c r="B352" s="73" t="s">
        <v>311</v>
      </c>
      <c r="C352" s="74">
        <v>871</v>
      </c>
      <c r="D352" s="157" t="s">
        <v>219</v>
      </c>
      <c r="E352" s="177" t="s">
        <v>26</v>
      </c>
      <c r="F352" s="339" t="s">
        <v>26</v>
      </c>
      <c r="G352" s="74"/>
      <c r="H352" s="180">
        <f>H353+H363</f>
        <v>582328.30000000005</v>
      </c>
      <c r="I352" s="180">
        <f>I353+I363</f>
        <v>576770</v>
      </c>
      <c r="J352" s="180">
        <f>J353+J363</f>
        <v>472139.7</v>
      </c>
    </row>
    <row r="353" spans="2:10" ht="31.5" x14ac:dyDescent="0.25">
      <c r="B353" s="80" t="s">
        <v>315</v>
      </c>
      <c r="C353" s="81">
        <v>871</v>
      </c>
      <c r="D353" s="161" t="s">
        <v>219</v>
      </c>
      <c r="E353" s="162" t="s">
        <v>26</v>
      </c>
      <c r="F353" s="337" t="s">
        <v>316</v>
      </c>
      <c r="G353" s="201"/>
      <c r="H353" s="202">
        <f>H354+H360</f>
        <v>581328.30000000005</v>
      </c>
      <c r="I353" s="202">
        <f t="shared" ref="I353:J353" si="147">I354+I360</f>
        <v>575770</v>
      </c>
      <c r="J353" s="202">
        <f t="shared" si="147"/>
        <v>472139.7</v>
      </c>
    </row>
    <row r="354" spans="2:10" ht="31.5" x14ac:dyDescent="0.25">
      <c r="B354" s="88" t="s">
        <v>459</v>
      </c>
      <c r="C354" s="89">
        <v>871</v>
      </c>
      <c r="D354" s="165" t="s">
        <v>219</v>
      </c>
      <c r="E354" s="166" t="s">
        <v>26</v>
      </c>
      <c r="F354" s="338" t="s">
        <v>460</v>
      </c>
      <c r="G354" s="127"/>
      <c r="H354" s="203">
        <f>SUM(H355:H359)</f>
        <v>570143.30000000005</v>
      </c>
      <c r="I354" s="203">
        <f>SUM(I355:I359)</f>
        <v>575770</v>
      </c>
      <c r="J354" s="203">
        <f>SUM(J355:J359)</f>
        <v>472139.7</v>
      </c>
    </row>
    <row r="355" spans="2:10" ht="78.75" x14ac:dyDescent="0.25">
      <c r="B355" s="96" t="s">
        <v>461</v>
      </c>
      <c r="C355" s="97">
        <v>871</v>
      </c>
      <c r="D355" s="190" t="s">
        <v>219</v>
      </c>
      <c r="E355" s="191" t="s">
        <v>26</v>
      </c>
      <c r="F355" s="340" t="s">
        <v>462</v>
      </c>
      <c r="G355" s="257" t="s">
        <v>426</v>
      </c>
      <c r="H355" s="49">
        <v>126753.9</v>
      </c>
      <c r="I355" s="50">
        <v>116479.9</v>
      </c>
      <c r="J355" s="50"/>
    </row>
    <row r="356" spans="2:10" ht="110.25" x14ac:dyDescent="0.25">
      <c r="B356" s="468" t="s">
        <v>463</v>
      </c>
      <c r="C356" s="97">
        <v>871</v>
      </c>
      <c r="D356" s="190" t="s">
        <v>219</v>
      </c>
      <c r="E356" s="191" t="s">
        <v>26</v>
      </c>
      <c r="F356" s="469" t="s">
        <v>464</v>
      </c>
      <c r="G356" s="257" t="s">
        <v>426</v>
      </c>
      <c r="H356" s="49">
        <v>17655.5</v>
      </c>
      <c r="I356" s="50">
        <v>17655.5</v>
      </c>
      <c r="J356" s="50">
        <v>17655.5</v>
      </c>
    </row>
    <row r="357" spans="2:10" ht="63" x14ac:dyDescent="0.25">
      <c r="B357" s="96" t="s">
        <v>465</v>
      </c>
      <c r="C357" s="97">
        <v>871</v>
      </c>
      <c r="D357" s="190" t="s">
        <v>219</v>
      </c>
      <c r="E357" s="191" t="s">
        <v>26</v>
      </c>
      <c r="F357" s="340" t="s">
        <v>466</v>
      </c>
      <c r="G357" s="257" t="s">
        <v>426</v>
      </c>
      <c r="H357" s="49">
        <v>412090.5</v>
      </c>
      <c r="I357" s="50">
        <v>428646.8</v>
      </c>
      <c r="J357" s="50">
        <v>445247.3</v>
      </c>
    </row>
    <row r="358" spans="2:10" ht="110.25" x14ac:dyDescent="0.25">
      <c r="B358" s="468" t="s">
        <v>467</v>
      </c>
      <c r="C358" s="97">
        <v>871</v>
      </c>
      <c r="D358" s="190" t="s">
        <v>219</v>
      </c>
      <c r="E358" s="191" t="s">
        <v>26</v>
      </c>
      <c r="F358" s="469" t="s">
        <v>468</v>
      </c>
      <c r="G358" s="257" t="s">
        <v>426</v>
      </c>
      <c r="H358" s="49">
        <v>2261</v>
      </c>
      <c r="I358" s="50">
        <v>2261</v>
      </c>
      <c r="J358" s="50">
        <v>2261</v>
      </c>
    </row>
    <row r="359" spans="2:10" ht="110.25" x14ac:dyDescent="0.25">
      <c r="B359" s="468" t="s">
        <v>469</v>
      </c>
      <c r="C359" s="97">
        <v>871</v>
      </c>
      <c r="D359" s="190" t="s">
        <v>219</v>
      </c>
      <c r="E359" s="191" t="s">
        <v>26</v>
      </c>
      <c r="F359" s="469" t="s">
        <v>470</v>
      </c>
      <c r="G359" s="257" t="s">
        <v>426</v>
      </c>
      <c r="H359" s="271">
        <v>11382.4</v>
      </c>
      <c r="I359" s="321">
        <v>10726.8</v>
      </c>
      <c r="J359" s="50">
        <v>6975.9</v>
      </c>
    </row>
    <row r="360" spans="2:10" ht="47.25" x14ac:dyDescent="0.25">
      <c r="B360" s="88" t="s">
        <v>317</v>
      </c>
      <c r="C360" s="89">
        <v>871</v>
      </c>
      <c r="D360" s="165" t="s">
        <v>219</v>
      </c>
      <c r="E360" s="166" t="s">
        <v>26</v>
      </c>
      <c r="F360" s="338" t="s">
        <v>318</v>
      </c>
      <c r="G360" s="127"/>
      <c r="H360" s="341">
        <f>SUM(H361:H362)</f>
        <v>11185</v>
      </c>
      <c r="I360" s="341">
        <f>SUM(I361:I362)</f>
        <v>0</v>
      </c>
      <c r="J360" s="341">
        <f>SUM(J361:J362)</f>
        <v>0</v>
      </c>
    </row>
    <row r="361" spans="2:10" ht="110.25" x14ac:dyDescent="0.25">
      <c r="B361" s="96" t="s">
        <v>471</v>
      </c>
      <c r="C361" s="97">
        <v>871</v>
      </c>
      <c r="D361" s="190" t="s">
        <v>219</v>
      </c>
      <c r="E361" s="191" t="s">
        <v>26</v>
      </c>
      <c r="F361" s="340" t="s">
        <v>472</v>
      </c>
      <c r="G361" s="131">
        <v>600</v>
      </c>
      <c r="H361" s="271">
        <v>10625.7</v>
      </c>
      <c r="I361" s="145"/>
      <c r="J361" s="65"/>
    </row>
    <row r="362" spans="2:10" ht="126" x14ac:dyDescent="0.25">
      <c r="B362" s="96" t="s">
        <v>473</v>
      </c>
      <c r="C362" s="97">
        <v>871</v>
      </c>
      <c r="D362" s="190" t="s">
        <v>219</v>
      </c>
      <c r="E362" s="191" t="s">
        <v>26</v>
      </c>
      <c r="F362" s="100" t="s">
        <v>474</v>
      </c>
      <c r="G362" s="226">
        <v>600</v>
      </c>
      <c r="H362" s="271">
        <v>559.29999999999995</v>
      </c>
      <c r="I362" s="145"/>
      <c r="J362" s="65"/>
    </row>
    <row r="363" spans="2:10" ht="31.5" x14ac:dyDescent="0.25">
      <c r="B363" s="204" t="s">
        <v>77</v>
      </c>
      <c r="C363" s="460">
        <v>871</v>
      </c>
      <c r="D363" s="348" t="s">
        <v>219</v>
      </c>
      <c r="E363" s="349" t="s">
        <v>26</v>
      </c>
      <c r="F363" s="461" t="s">
        <v>453</v>
      </c>
      <c r="G363" s="462"/>
      <c r="H363" s="352">
        <f t="shared" ref="H363:J363" si="148">H364</f>
        <v>1000</v>
      </c>
      <c r="I363" s="352">
        <f t="shared" si="148"/>
        <v>1000</v>
      </c>
      <c r="J363" s="352">
        <f t="shared" si="148"/>
        <v>0</v>
      </c>
    </row>
    <row r="364" spans="2:10" ht="31.5" x14ac:dyDescent="0.25">
      <c r="B364" s="205" t="s">
        <v>454</v>
      </c>
      <c r="C364" s="463">
        <v>871</v>
      </c>
      <c r="D364" s="355" t="s">
        <v>219</v>
      </c>
      <c r="E364" s="356" t="s">
        <v>26</v>
      </c>
      <c r="F364" s="464" t="s">
        <v>455</v>
      </c>
      <c r="G364" s="465"/>
      <c r="H364" s="359">
        <f>H365+H366</f>
        <v>1000</v>
      </c>
      <c r="I364" s="359">
        <f t="shared" ref="I364:J364" si="149">I365+I366</f>
        <v>1000</v>
      </c>
      <c r="J364" s="359">
        <f t="shared" si="149"/>
        <v>0</v>
      </c>
    </row>
    <row r="365" spans="2:10" ht="31.5" x14ac:dyDescent="0.25">
      <c r="B365" s="214" t="s">
        <v>456</v>
      </c>
      <c r="C365" s="232">
        <v>871</v>
      </c>
      <c r="D365" s="362" t="s">
        <v>219</v>
      </c>
      <c r="E365" s="363" t="s">
        <v>26</v>
      </c>
      <c r="F365" s="466" t="s">
        <v>457</v>
      </c>
      <c r="G365" s="467">
        <v>200</v>
      </c>
      <c r="H365" s="271">
        <v>700</v>
      </c>
      <c r="I365" s="321">
        <v>700</v>
      </c>
      <c r="J365" s="321"/>
    </row>
    <row r="366" spans="2:10" ht="31.5" x14ac:dyDescent="0.25">
      <c r="B366" s="214" t="s">
        <v>92</v>
      </c>
      <c r="C366" s="232">
        <v>871</v>
      </c>
      <c r="D366" s="362" t="s">
        <v>219</v>
      </c>
      <c r="E366" s="363" t="s">
        <v>26</v>
      </c>
      <c r="F366" s="466" t="s">
        <v>457</v>
      </c>
      <c r="G366" s="467">
        <v>300</v>
      </c>
      <c r="H366" s="271">
        <v>300</v>
      </c>
      <c r="I366" s="321">
        <v>300</v>
      </c>
      <c r="J366" s="321"/>
    </row>
    <row r="367" spans="2:10" x14ac:dyDescent="0.25">
      <c r="B367" s="51" t="s">
        <v>481</v>
      </c>
      <c r="C367" s="52">
        <v>871</v>
      </c>
      <c r="D367" s="176" t="s">
        <v>184</v>
      </c>
      <c r="E367" s="344" t="s">
        <v>35</v>
      </c>
      <c r="F367" s="52"/>
      <c r="G367" s="106"/>
      <c r="H367" s="55">
        <f t="shared" ref="H367:J369" si="150">H368</f>
        <v>16752.100000000002</v>
      </c>
      <c r="I367" s="55">
        <f t="shared" si="150"/>
        <v>17391</v>
      </c>
      <c r="J367" s="55">
        <f t="shared" si="150"/>
        <v>17046.7</v>
      </c>
    </row>
    <row r="368" spans="2:10" ht="47.25" x14ac:dyDescent="0.25">
      <c r="B368" s="73" t="s">
        <v>311</v>
      </c>
      <c r="C368" s="74">
        <v>871</v>
      </c>
      <c r="D368" s="157" t="s">
        <v>219</v>
      </c>
      <c r="E368" s="177" t="s">
        <v>35</v>
      </c>
      <c r="F368" s="339" t="s">
        <v>26</v>
      </c>
      <c r="G368" s="78"/>
      <c r="H368" s="79">
        <f t="shared" si="150"/>
        <v>16752.100000000002</v>
      </c>
      <c r="I368" s="125">
        <f t="shared" si="150"/>
        <v>17391</v>
      </c>
      <c r="J368" s="125">
        <f t="shared" si="150"/>
        <v>17046.7</v>
      </c>
    </row>
    <row r="369" spans="2:10" ht="47.25" x14ac:dyDescent="0.25">
      <c r="B369" s="160" t="s">
        <v>482</v>
      </c>
      <c r="C369" s="81">
        <v>871</v>
      </c>
      <c r="D369" s="82" t="s">
        <v>219</v>
      </c>
      <c r="E369" s="162" t="s">
        <v>35</v>
      </c>
      <c r="F369" s="84" t="s">
        <v>483</v>
      </c>
      <c r="G369" s="85"/>
      <c r="H369" s="86">
        <f>H370</f>
        <v>16752.100000000002</v>
      </c>
      <c r="I369" s="86">
        <f t="shared" si="150"/>
        <v>17391</v>
      </c>
      <c r="J369" s="86">
        <f t="shared" si="150"/>
        <v>17046.7</v>
      </c>
    </row>
    <row r="370" spans="2:10" ht="63" x14ac:dyDescent="0.25">
      <c r="B370" s="470" t="s">
        <v>484</v>
      </c>
      <c r="C370" s="89">
        <v>871</v>
      </c>
      <c r="D370" s="90" t="s">
        <v>219</v>
      </c>
      <c r="E370" s="166" t="s">
        <v>35</v>
      </c>
      <c r="F370" s="92" t="s">
        <v>485</v>
      </c>
      <c r="G370" s="345"/>
      <c r="H370" s="61">
        <f t="shared" ref="H370:J370" si="151">H372+H371</f>
        <v>16752.100000000002</v>
      </c>
      <c r="I370" s="61">
        <f t="shared" si="151"/>
        <v>17391</v>
      </c>
      <c r="J370" s="61">
        <f t="shared" si="151"/>
        <v>17046.7</v>
      </c>
    </row>
    <row r="371" spans="2:10" ht="78.75" x14ac:dyDescent="0.25">
      <c r="B371" s="258" t="s">
        <v>486</v>
      </c>
      <c r="C371" s="97">
        <v>871</v>
      </c>
      <c r="D371" s="98" t="s">
        <v>219</v>
      </c>
      <c r="E371" s="191" t="s">
        <v>35</v>
      </c>
      <c r="F371" s="100" t="s">
        <v>487</v>
      </c>
      <c r="G371" s="226">
        <v>600</v>
      </c>
      <c r="H371" s="49">
        <v>15973.2</v>
      </c>
      <c r="I371" s="50">
        <v>16612.099999999999</v>
      </c>
      <c r="J371" s="50">
        <v>16267.8</v>
      </c>
    </row>
    <row r="372" spans="2:10" ht="47.25" x14ac:dyDescent="0.25">
      <c r="B372" s="258" t="s">
        <v>488</v>
      </c>
      <c r="C372" s="97">
        <v>871</v>
      </c>
      <c r="D372" s="98" t="s">
        <v>219</v>
      </c>
      <c r="E372" s="191" t="s">
        <v>35</v>
      </c>
      <c r="F372" s="100" t="s">
        <v>487</v>
      </c>
      <c r="G372" s="226">
        <v>800</v>
      </c>
      <c r="H372" s="49">
        <v>778.9</v>
      </c>
      <c r="I372" s="50">
        <v>778.9</v>
      </c>
      <c r="J372" s="50">
        <v>778.9</v>
      </c>
    </row>
    <row r="373" spans="2:10" x14ac:dyDescent="0.25">
      <c r="B373" s="342" t="s">
        <v>332</v>
      </c>
      <c r="C373" s="343">
        <v>871</v>
      </c>
      <c r="D373" s="176" t="s">
        <v>184</v>
      </c>
      <c r="E373" s="344" t="s">
        <v>203</v>
      </c>
      <c r="F373" s="343"/>
      <c r="G373" s="343"/>
      <c r="H373" s="55">
        <f>H374+H396+H392</f>
        <v>39139.9</v>
      </c>
      <c r="I373" s="55">
        <f>I374+I396+I392</f>
        <v>40444.800000000003</v>
      </c>
      <c r="J373" s="55">
        <f>J374+J396+J392</f>
        <v>33755.200000000004</v>
      </c>
    </row>
    <row r="374" spans="2:10" ht="47.25" x14ac:dyDescent="0.25">
      <c r="B374" s="73" t="s">
        <v>311</v>
      </c>
      <c r="C374" s="74">
        <v>871</v>
      </c>
      <c r="D374" s="75" t="s">
        <v>219</v>
      </c>
      <c r="E374" s="76" t="s">
        <v>203</v>
      </c>
      <c r="F374" s="77" t="s">
        <v>26</v>
      </c>
      <c r="G374" s="76"/>
      <c r="H374" s="79">
        <f>H379+H387+H375</f>
        <v>36273.5</v>
      </c>
      <c r="I374" s="79">
        <f>I379+I387+I375</f>
        <v>37682.400000000001</v>
      </c>
      <c r="J374" s="79">
        <f>J379+J387+J375</f>
        <v>31350.9</v>
      </c>
    </row>
    <row r="375" spans="2:10" ht="47.25" x14ac:dyDescent="0.25">
      <c r="B375" s="80" t="s">
        <v>489</v>
      </c>
      <c r="C375" s="81">
        <v>871</v>
      </c>
      <c r="D375" s="238" t="s">
        <v>219</v>
      </c>
      <c r="E375" s="239" t="s">
        <v>203</v>
      </c>
      <c r="F375" s="471" t="s">
        <v>490</v>
      </c>
      <c r="G375" s="184"/>
      <c r="H375" s="86">
        <f t="shared" ref="H375:J375" si="152">H376</f>
        <v>5331.4</v>
      </c>
      <c r="I375" s="86">
        <f t="shared" si="152"/>
        <v>5519.3</v>
      </c>
      <c r="J375" s="86">
        <f t="shared" si="152"/>
        <v>1152.5999999999999</v>
      </c>
    </row>
    <row r="376" spans="2:10" ht="31.5" x14ac:dyDescent="0.25">
      <c r="B376" s="150" t="s">
        <v>491</v>
      </c>
      <c r="C376" s="89">
        <v>871</v>
      </c>
      <c r="D376" s="90" t="s">
        <v>219</v>
      </c>
      <c r="E376" s="91" t="s">
        <v>203</v>
      </c>
      <c r="F376" s="92" t="s">
        <v>492</v>
      </c>
      <c r="G376" s="93"/>
      <c r="H376" s="61">
        <f>H377+H378</f>
        <v>5331.4</v>
      </c>
      <c r="I376" s="61">
        <f t="shared" ref="I376:J376" si="153">I377+I378</f>
        <v>5519.3</v>
      </c>
      <c r="J376" s="61">
        <f t="shared" si="153"/>
        <v>1152.5999999999999</v>
      </c>
    </row>
    <row r="377" spans="2:10" ht="63" x14ac:dyDescent="0.25">
      <c r="B377" s="96" t="s">
        <v>493</v>
      </c>
      <c r="C377" s="97">
        <v>871</v>
      </c>
      <c r="D377" s="98" t="s">
        <v>219</v>
      </c>
      <c r="E377" s="99" t="s">
        <v>203</v>
      </c>
      <c r="F377" s="100" t="s">
        <v>494</v>
      </c>
      <c r="G377" s="101" t="s">
        <v>426</v>
      </c>
      <c r="H377" s="64">
        <v>4266</v>
      </c>
      <c r="I377" s="65">
        <v>4411</v>
      </c>
      <c r="J377" s="65"/>
    </row>
    <row r="378" spans="2:10" ht="63" x14ac:dyDescent="0.25">
      <c r="B378" s="96" t="s">
        <v>493</v>
      </c>
      <c r="C378" s="97">
        <v>871</v>
      </c>
      <c r="D378" s="98" t="s">
        <v>219</v>
      </c>
      <c r="E378" s="99" t="s">
        <v>203</v>
      </c>
      <c r="F378" s="100" t="s">
        <v>495</v>
      </c>
      <c r="G378" s="101" t="s">
        <v>426</v>
      </c>
      <c r="H378" s="64">
        <v>1065.4000000000001</v>
      </c>
      <c r="I378" s="65">
        <v>1108.3</v>
      </c>
      <c r="J378" s="64">
        <v>1152.5999999999999</v>
      </c>
    </row>
    <row r="379" spans="2:10" ht="31.5" x14ac:dyDescent="0.25">
      <c r="B379" s="80" t="s">
        <v>496</v>
      </c>
      <c r="C379" s="81">
        <v>871</v>
      </c>
      <c r="D379" s="82" t="s">
        <v>219</v>
      </c>
      <c r="E379" s="83" t="s">
        <v>203</v>
      </c>
      <c r="F379" s="84" t="s">
        <v>497</v>
      </c>
      <c r="G379" s="85"/>
      <c r="H379" s="86">
        <f t="shared" ref="H379:J379" si="154">H380</f>
        <v>23158.7</v>
      </c>
      <c r="I379" s="86">
        <f t="shared" si="154"/>
        <v>24107.5</v>
      </c>
      <c r="J379" s="86">
        <f t="shared" si="154"/>
        <v>23554.7</v>
      </c>
    </row>
    <row r="380" spans="2:10" ht="63" x14ac:dyDescent="0.25">
      <c r="B380" s="88" t="s">
        <v>498</v>
      </c>
      <c r="C380" s="89">
        <v>871</v>
      </c>
      <c r="D380" s="90" t="s">
        <v>219</v>
      </c>
      <c r="E380" s="91" t="s">
        <v>203</v>
      </c>
      <c r="F380" s="92" t="s">
        <v>499</v>
      </c>
      <c r="G380" s="93"/>
      <c r="H380" s="61">
        <f>SUM(H381:H386)</f>
        <v>23158.7</v>
      </c>
      <c r="I380" s="61">
        <f>SUM(I381:I386)</f>
        <v>24107.5</v>
      </c>
      <c r="J380" s="61">
        <f>SUM(J381:J386)</f>
        <v>23554.7</v>
      </c>
    </row>
    <row r="381" spans="2:10" ht="126" x14ac:dyDescent="0.25">
      <c r="B381" s="258" t="s">
        <v>500</v>
      </c>
      <c r="C381" s="97">
        <v>871</v>
      </c>
      <c r="D381" s="98" t="s">
        <v>219</v>
      </c>
      <c r="E381" s="99" t="s">
        <v>203</v>
      </c>
      <c r="F381" s="100" t="s">
        <v>501</v>
      </c>
      <c r="G381" s="101">
        <v>100</v>
      </c>
      <c r="H381" s="49">
        <v>7576</v>
      </c>
      <c r="I381" s="50">
        <v>7907.1</v>
      </c>
      <c r="J381" s="50">
        <v>7907.1</v>
      </c>
    </row>
    <row r="382" spans="2:10" ht="78.75" x14ac:dyDescent="0.25">
      <c r="B382" s="258" t="s">
        <v>502</v>
      </c>
      <c r="C382" s="472">
        <v>871</v>
      </c>
      <c r="D382" s="98" t="s">
        <v>219</v>
      </c>
      <c r="E382" s="99" t="s">
        <v>203</v>
      </c>
      <c r="F382" s="100" t="s">
        <v>501</v>
      </c>
      <c r="G382" s="101">
        <v>200</v>
      </c>
      <c r="H382" s="49">
        <v>373.3</v>
      </c>
      <c r="I382" s="50">
        <v>336</v>
      </c>
      <c r="J382" s="50"/>
    </row>
    <row r="383" spans="2:10" ht="47.25" x14ac:dyDescent="0.25">
      <c r="B383" s="258" t="s">
        <v>503</v>
      </c>
      <c r="C383" s="97">
        <v>871</v>
      </c>
      <c r="D383" s="98" t="s">
        <v>219</v>
      </c>
      <c r="E383" s="99" t="s">
        <v>203</v>
      </c>
      <c r="F383" s="100" t="s">
        <v>501</v>
      </c>
      <c r="G383" s="101">
        <v>800</v>
      </c>
      <c r="H383" s="49">
        <v>6</v>
      </c>
      <c r="I383" s="50">
        <v>6</v>
      </c>
      <c r="J383" s="50"/>
    </row>
    <row r="384" spans="2:10" ht="110.25" x14ac:dyDescent="0.25">
      <c r="B384" s="258" t="s">
        <v>504</v>
      </c>
      <c r="C384" s="97">
        <v>871</v>
      </c>
      <c r="D384" s="98" t="s">
        <v>219</v>
      </c>
      <c r="E384" s="99" t="s">
        <v>203</v>
      </c>
      <c r="F384" s="100" t="s">
        <v>505</v>
      </c>
      <c r="G384" s="101">
        <v>100</v>
      </c>
      <c r="H384" s="49">
        <v>14992.5</v>
      </c>
      <c r="I384" s="50">
        <v>15647.6</v>
      </c>
      <c r="J384" s="50">
        <v>15647.6</v>
      </c>
    </row>
    <row r="385" spans="2:10" ht="63" x14ac:dyDescent="0.25">
      <c r="B385" s="258" t="s">
        <v>434</v>
      </c>
      <c r="C385" s="472">
        <v>871</v>
      </c>
      <c r="D385" s="98" t="s">
        <v>219</v>
      </c>
      <c r="E385" s="99" t="s">
        <v>203</v>
      </c>
      <c r="F385" s="100" t="s">
        <v>505</v>
      </c>
      <c r="G385" s="101">
        <v>200</v>
      </c>
      <c r="H385" s="49">
        <v>209.9</v>
      </c>
      <c r="I385" s="50">
        <v>210.8</v>
      </c>
      <c r="J385" s="50"/>
    </row>
    <row r="386" spans="2:10" ht="47.25" x14ac:dyDescent="0.25">
      <c r="B386" s="258" t="s">
        <v>435</v>
      </c>
      <c r="C386" s="97">
        <v>871</v>
      </c>
      <c r="D386" s="98" t="s">
        <v>219</v>
      </c>
      <c r="E386" s="99" t="s">
        <v>203</v>
      </c>
      <c r="F386" s="100" t="s">
        <v>505</v>
      </c>
      <c r="G386" s="101">
        <v>800</v>
      </c>
      <c r="H386" s="49">
        <v>1</v>
      </c>
      <c r="I386" s="50"/>
      <c r="J386" s="50"/>
    </row>
    <row r="387" spans="2:10" ht="31.5" x14ac:dyDescent="0.25">
      <c r="B387" s="80" t="s">
        <v>303</v>
      </c>
      <c r="C387" s="81">
        <v>871</v>
      </c>
      <c r="D387" s="82" t="s">
        <v>219</v>
      </c>
      <c r="E387" s="83" t="s">
        <v>203</v>
      </c>
      <c r="F387" s="84" t="s">
        <v>506</v>
      </c>
      <c r="G387" s="85"/>
      <c r="H387" s="86">
        <f t="shared" ref="H387:J387" si="155">H388</f>
        <v>7783.4</v>
      </c>
      <c r="I387" s="86">
        <f t="shared" si="155"/>
        <v>8055.6</v>
      </c>
      <c r="J387" s="86">
        <f t="shared" si="155"/>
        <v>6643.6</v>
      </c>
    </row>
    <row r="388" spans="2:10" ht="31.5" x14ac:dyDescent="0.25">
      <c r="B388" s="473" t="s">
        <v>79</v>
      </c>
      <c r="C388" s="474">
        <v>871</v>
      </c>
      <c r="D388" s="90" t="s">
        <v>219</v>
      </c>
      <c r="E388" s="91" t="s">
        <v>203</v>
      </c>
      <c r="F388" s="92" t="s">
        <v>507</v>
      </c>
      <c r="G388" s="93"/>
      <c r="H388" s="61">
        <f t="shared" ref="H388:J388" si="156">H389+H390+H391</f>
        <v>7783.4</v>
      </c>
      <c r="I388" s="94">
        <f t="shared" si="156"/>
        <v>8055.6</v>
      </c>
      <c r="J388" s="94">
        <f t="shared" si="156"/>
        <v>6643.6</v>
      </c>
    </row>
    <row r="389" spans="2:10" ht="110.25" x14ac:dyDescent="0.25">
      <c r="B389" s="424" t="s">
        <v>49</v>
      </c>
      <c r="C389" s="295">
        <v>871</v>
      </c>
      <c r="D389" s="98" t="s">
        <v>219</v>
      </c>
      <c r="E389" s="99" t="s">
        <v>203</v>
      </c>
      <c r="F389" s="100" t="s">
        <v>508</v>
      </c>
      <c r="G389" s="226">
        <v>100</v>
      </c>
      <c r="H389" s="49">
        <v>6365.7</v>
      </c>
      <c r="I389" s="50">
        <v>6643.6</v>
      </c>
      <c r="J389" s="50">
        <v>6643.6</v>
      </c>
    </row>
    <row r="390" spans="2:10" ht="63" x14ac:dyDescent="0.25">
      <c r="B390" s="424" t="s">
        <v>37</v>
      </c>
      <c r="C390" s="295">
        <v>871</v>
      </c>
      <c r="D390" s="98" t="s">
        <v>219</v>
      </c>
      <c r="E390" s="99" t="s">
        <v>203</v>
      </c>
      <c r="F390" s="100" t="s">
        <v>508</v>
      </c>
      <c r="G390" s="226">
        <v>200</v>
      </c>
      <c r="H390" s="49">
        <v>1377.7</v>
      </c>
      <c r="I390" s="50">
        <v>1372</v>
      </c>
      <c r="J390" s="50"/>
    </row>
    <row r="391" spans="2:10" ht="47.25" x14ac:dyDescent="0.25">
      <c r="B391" s="424" t="s">
        <v>50</v>
      </c>
      <c r="C391" s="295">
        <v>871</v>
      </c>
      <c r="D391" s="98" t="s">
        <v>219</v>
      </c>
      <c r="E391" s="99" t="s">
        <v>203</v>
      </c>
      <c r="F391" s="100" t="s">
        <v>508</v>
      </c>
      <c r="G391" s="226">
        <v>800</v>
      </c>
      <c r="H391" s="49">
        <v>40</v>
      </c>
      <c r="I391" s="50">
        <v>40</v>
      </c>
      <c r="J391" s="50"/>
    </row>
    <row r="392" spans="2:10" ht="63" x14ac:dyDescent="0.25">
      <c r="B392" s="217" t="s">
        <v>414</v>
      </c>
      <c r="C392" s="322">
        <v>871</v>
      </c>
      <c r="D392" s="475" t="s">
        <v>219</v>
      </c>
      <c r="E392" s="476" t="s">
        <v>203</v>
      </c>
      <c r="F392" s="477" t="s">
        <v>302</v>
      </c>
      <c r="G392" s="478"/>
      <c r="H392" s="452">
        <f t="shared" ref="H392:J394" si="157">H393</f>
        <v>1990.4</v>
      </c>
      <c r="I392" s="452">
        <f t="shared" si="157"/>
        <v>1990.4</v>
      </c>
      <c r="J392" s="452">
        <f t="shared" si="157"/>
        <v>2404.3000000000002</v>
      </c>
    </row>
    <row r="393" spans="2:10" ht="31.5" x14ac:dyDescent="0.25">
      <c r="B393" s="479" t="s">
        <v>509</v>
      </c>
      <c r="C393" s="480">
        <v>871</v>
      </c>
      <c r="D393" s="481" t="s">
        <v>219</v>
      </c>
      <c r="E393" s="482" t="s">
        <v>203</v>
      </c>
      <c r="F393" s="483" t="s">
        <v>510</v>
      </c>
      <c r="G393" s="484"/>
      <c r="H393" s="485">
        <f t="shared" si="157"/>
        <v>1990.4</v>
      </c>
      <c r="I393" s="485">
        <f t="shared" si="157"/>
        <v>1990.4</v>
      </c>
      <c r="J393" s="485">
        <f t="shared" si="157"/>
        <v>2404.3000000000002</v>
      </c>
    </row>
    <row r="394" spans="2:10" ht="47.25" x14ac:dyDescent="0.25">
      <c r="B394" s="486" t="s">
        <v>511</v>
      </c>
      <c r="C394" s="487">
        <v>871</v>
      </c>
      <c r="D394" s="488" t="s">
        <v>219</v>
      </c>
      <c r="E394" s="489" t="s">
        <v>203</v>
      </c>
      <c r="F394" s="490" t="s">
        <v>512</v>
      </c>
      <c r="G394" s="491"/>
      <c r="H394" s="492">
        <f t="shared" si="157"/>
        <v>1990.4</v>
      </c>
      <c r="I394" s="492">
        <f t="shared" si="157"/>
        <v>1990.4</v>
      </c>
      <c r="J394" s="492">
        <f t="shared" si="157"/>
        <v>2404.3000000000002</v>
      </c>
    </row>
    <row r="395" spans="2:10" ht="126" x14ac:dyDescent="0.25">
      <c r="B395" s="493" t="s">
        <v>513</v>
      </c>
      <c r="C395" s="494">
        <v>871</v>
      </c>
      <c r="D395" s="268" t="s">
        <v>219</v>
      </c>
      <c r="E395" s="495" t="s">
        <v>203</v>
      </c>
      <c r="F395" s="496" t="s">
        <v>514</v>
      </c>
      <c r="G395" s="365" t="s">
        <v>426</v>
      </c>
      <c r="H395" s="271">
        <v>1990.4</v>
      </c>
      <c r="I395" s="321">
        <v>1990.4</v>
      </c>
      <c r="J395" s="321">
        <v>2404.3000000000002</v>
      </c>
    </row>
    <row r="396" spans="2:10" ht="94.5" x14ac:dyDescent="0.25">
      <c r="B396" s="220" t="s">
        <v>218</v>
      </c>
      <c r="C396" s="74">
        <v>871</v>
      </c>
      <c r="D396" s="236" t="s">
        <v>219</v>
      </c>
      <c r="E396" s="431" t="s">
        <v>203</v>
      </c>
      <c r="F396" s="432" t="s">
        <v>219</v>
      </c>
      <c r="G396" s="433"/>
      <c r="H396" s="159">
        <f>H397</f>
        <v>876</v>
      </c>
      <c r="I396" s="159">
        <f t="shared" ref="I396:J396" si="158">I397</f>
        <v>772</v>
      </c>
      <c r="J396" s="159">
        <f t="shared" si="158"/>
        <v>0</v>
      </c>
    </row>
    <row r="397" spans="2:10" ht="31.5" x14ac:dyDescent="0.25">
      <c r="B397" s="160" t="s">
        <v>220</v>
      </c>
      <c r="C397" s="81">
        <v>871</v>
      </c>
      <c r="D397" s="238" t="s">
        <v>219</v>
      </c>
      <c r="E397" s="239" t="s">
        <v>203</v>
      </c>
      <c r="F397" s="200" t="s">
        <v>221</v>
      </c>
      <c r="G397" s="240"/>
      <c r="H397" s="202">
        <f t="shared" ref="H397:J397" si="159">H400+H398+H402</f>
        <v>876</v>
      </c>
      <c r="I397" s="202">
        <f t="shared" si="159"/>
        <v>772</v>
      </c>
      <c r="J397" s="202">
        <f t="shared" si="159"/>
        <v>0</v>
      </c>
    </row>
    <row r="398" spans="2:10" ht="63" x14ac:dyDescent="0.25">
      <c r="B398" s="88" t="s">
        <v>222</v>
      </c>
      <c r="C398" s="89">
        <v>871</v>
      </c>
      <c r="D398" s="252" t="s">
        <v>219</v>
      </c>
      <c r="E398" s="127" t="s">
        <v>203</v>
      </c>
      <c r="F398" s="128" t="s">
        <v>223</v>
      </c>
      <c r="G398" s="127"/>
      <c r="H398" s="61">
        <f t="shared" ref="H398:J398" si="160">H399</f>
        <v>192</v>
      </c>
      <c r="I398" s="94">
        <f t="shared" si="160"/>
        <v>92</v>
      </c>
      <c r="J398" s="94">
        <f t="shared" si="160"/>
        <v>0</v>
      </c>
    </row>
    <row r="399" spans="2:10" ht="63" x14ac:dyDescent="0.25">
      <c r="B399" s="96" t="s">
        <v>224</v>
      </c>
      <c r="C399" s="97">
        <v>871</v>
      </c>
      <c r="D399" s="253" t="s">
        <v>219</v>
      </c>
      <c r="E399" s="131" t="s">
        <v>203</v>
      </c>
      <c r="F399" s="132" t="s">
        <v>225</v>
      </c>
      <c r="G399" s="131">
        <v>200</v>
      </c>
      <c r="H399" s="64">
        <v>192</v>
      </c>
      <c r="I399" s="64">
        <v>92</v>
      </c>
      <c r="J399" s="64"/>
    </row>
    <row r="400" spans="2:10" ht="63" x14ac:dyDescent="0.25">
      <c r="B400" s="88" t="s">
        <v>226</v>
      </c>
      <c r="C400" s="89">
        <v>871</v>
      </c>
      <c r="D400" s="252" t="s">
        <v>219</v>
      </c>
      <c r="E400" s="127" t="s">
        <v>203</v>
      </c>
      <c r="F400" s="128" t="s">
        <v>227</v>
      </c>
      <c r="G400" s="127"/>
      <c r="H400" s="61">
        <f t="shared" ref="H400:J400" si="161">H401</f>
        <v>680</v>
      </c>
      <c r="I400" s="94">
        <f t="shared" si="161"/>
        <v>680</v>
      </c>
      <c r="J400" s="94">
        <f t="shared" si="161"/>
        <v>0</v>
      </c>
    </row>
    <row r="401" spans="2:10" ht="78.75" x14ac:dyDescent="0.25">
      <c r="B401" s="96" t="s">
        <v>228</v>
      </c>
      <c r="C401" s="97">
        <v>871</v>
      </c>
      <c r="D401" s="253" t="s">
        <v>219</v>
      </c>
      <c r="E401" s="131" t="s">
        <v>203</v>
      </c>
      <c r="F401" s="132" t="s">
        <v>229</v>
      </c>
      <c r="G401" s="131">
        <v>200</v>
      </c>
      <c r="H401" s="64">
        <v>680</v>
      </c>
      <c r="I401" s="64">
        <v>680</v>
      </c>
      <c r="J401" s="64"/>
    </row>
    <row r="402" spans="2:10" ht="47.25" x14ac:dyDescent="0.25">
      <c r="B402" s="88" t="s">
        <v>230</v>
      </c>
      <c r="C402" s="89">
        <v>871</v>
      </c>
      <c r="D402" s="252" t="s">
        <v>219</v>
      </c>
      <c r="E402" s="127" t="s">
        <v>203</v>
      </c>
      <c r="F402" s="128" t="s">
        <v>231</v>
      </c>
      <c r="G402" s="127"/>
      <c r="H402" s="61">
        <f t="shared" ref="H402:J402" si="162">H403</f>
        <v>4</v>
      </c>
      <c r="I402" s="94">
        <f t="shared" si="162"/>
        <v>0</v>
      </c>
      <c r="J402" s="94">
        <f t="shared" si="162"/>
        <v>0</v>
      </c>
    </row>
    <row r="403" spans="2:10" ht="63.75" thickBot="1" x14ac:dyDescent="0.3">
      <c r="B403" s="96" t="s">
        <v>232</v>
      </c>
      <c r="C403" s="97">
        <v>871</v>
      </c>
      <c r="D403" s="253" t="s">
        <v>219</v>
      </c>
      <c r="E403" s="131" t="s">
        <v>203</v>
      </c>
      <c r="F403" s="132" t="s">
        <v>233</v>
      </c>
      <c r="G403" s="131">
        <v>200</v>
      </c>
      <c r="H403" s="64">
        <v>4</v>
      </c>
      <c r="I403" s="65"/>
      <c r="J403" s="65"/>
    </row>
    <row r="404" spans="2:10" ht="16.5" thickBot="1" x14ac:dyDescent="0.3">
      <c r="B404" s="151" t="s">
        <v>352</v>
      </c>
      <c r="C404" s="18">
        <v>871</v>
      </c>
      <c r="D404" s="13">
        <v>10</v>
      </c>
      <c r="E404" s="370"/>
      <c r="F404" s="370"/>
      <c r="G404" s="371"/>
      <c r="H404" s="21">
        <f>H405+H424</f>
        <v>40264.800000000003</v>
      </c>
      <c r="I404" s="21">
        <f t="shared" ref="I404:J404" si="163">I405+I424</f>
        <v>41989.4</v>
      </c>
      <c r="J404" s="21">
        <f t="shared" si="163"/>
        <v>44374.6</v>
      </c>
    </row>
    <row r="405" spans="2:10" x14ac:dyDescent="0.25">
      <c r="B405" s="22" t="s">
        <v>353</v>
      </c>
      <c r="C405" s="497">
        <v>871</v>
      </c>
      <c r="D405" s="26">
        <v>10</v>
      </c>
      <c r="E405" s="25" t="s">
        <v>34</v>
      </c>
      <c r="F405" s="26"/>
      <c r="G405" s="156"/>
      <c r="H405" s="27">
        <f t="shared" ref="H405:J405" si="164">H406+H420</f>
        <v>35751.800000000003</v>
      </c>
      <c r="I405" s="27">
        <f t="shared" si="164"/>
        <v>37476.400000000001</v>
      </c>
      <c r="J405" s="27">
        <f t="shared" si="164"/>
        <v>39861.599999999999</v>
      </c>
    </row>
    <row r="406" spans="2:10" ht="47.25" x14ac:dyDescent="0.25">
      <c r="B406" s="73" t="s">
        <v>311</v>
      </c>
      <c r="C406" s="498">
        <v>871</v>
      </c>
      <c r="D406" s="237" t="s">
        <v>43</v>
      </c>
      <c r="E406" s="237" t="s">
        <v>35</v>
      </c>
      <c r="F406" s="77" t="s">
        <v>26</v>
      </c>
      <c r="G406" s="124"/>
      <c r="H406" s="79">
        <f t="shared" ref="H406:J406" si="165">H407+H411+H416</f>
        <v>23961.8</v>
      </c>
      <c r="I406" s="79">
        <f t="shared" si="165"/>
        <v>24914.400000000001</v>
      </c>
      <c r="J406" s="79">
        <f t="shared" si="165"/>
        <v>25905.599999999999</v>
      </c>
    </row>
    <row r="407" spans="2:10" ht="31.5" x14ac:dyDescent="0.25">
      <c r="B407" s="499" t="s">
        <v>515</v>
      </c>
      <c r="C407" s="500">
        <v>871</v>
      </c>
      <c r="D407" s="239" t="s">
        <v>43</v>
      </c>
      <c r="E407" s="239" t="s">
        <v>35</v>
      </c>
      <c r="F407" s="84" t="s">
        <v>313</v>
      </c>
      <c r="G407" s="382"/>
      <c r="H407" s="86">
        <f t="shared" ref="H407:J407" si="166">H408</f>
        <v>4946</v>
      </c>
      <c r="I407" s="87">
        <f t="shared" si="166"/>
        <v>4940</v>
      </c>
      <c r="J407" s="87">
        <f t="shared" si="166"/>
        <v>5060</v>
      </c>
    </row>
    <row r="408" spans="2:10" ht="31.5" x14ac:dyDescent="0.25">
      <c r="B408" s="501" t="s">
        <v>516</v>
      </c>
      <c r="C408" s="502">
        <v>871</v>
      </c>
      <c r="D408" s="255" t="s">
        <v>43</v>
      </c>
      <c r="E408" s="255" t="s">
        <v>35</v>
      </c>
      <c r="F408" s="92" t="s">
        <v>517</v>
      </c>
      <c r="G408" s="382"/>
      <c r="H408" s="61">
        <f t="shared" ref="H408:J408" si="167">H410+H409</f>
        <v>4946</v>
      </c>
      <c r="I408" s="61">
        <f t="shared" si="167"/>
        <v>4940</v>
      </c>
      <c r="J408" s="61">
        <f t="shared" si="167"/>
        <v>5060</v>
      </c>
    </row>
    <row r="409" spans="2:10" ht="189" x14ac:dyDescent="0.25">
      <c r="B409" s="96" t="s">
        <v>518</v>
      </c>
      <c r="C409" s="503">
        <v>871</v>
      </c>
      <c r="D409" s="257" t="s">
        <v>43</v>
      </c>
      <c r="E409" s="257" t="s">
        <v>35</v>
      </c>
      <c r="F409" s="100" t="s">
        <v>519</v>
      </c>
      <c r="G409" s="133">
        <v>100</v>
      </c>
      <c r="H409" s="49">
        <v>3926</v>
      </c>
      <c r="I409" s="50">
        <v>4020</v>
      </c>
      <c r="J409" s="50">
        <v>4120</v>
      </c>
    </row>
    <row r="410" spans="2:10" ht="126" x14ac:dyDescent="0.25">
      <c r="B410" s="96" t="s">
        <v>520</v>
      </c>
      <c r="C410" s="503">
        <v>871</v>
      </c>
      <c r="D410" s="257" t="s">
        <v>43</v>
      </c>
      <c r="E410" s="257" t="s">
        <v>35</v>
      </c>
      <c r="F410" s="100" t="s">
        <v>519</v>
      </c>
      <c r="G410" s="133">
        <v>300</v>
      </c>
      <c r="H410" s="49">
        <v>1020</v>
      </c>
      <c r="I410" s="50">
        <v>920</v>
      </c>
      <c r="J410" s="50">
        <v>940</v>
      </c>
    </row>
    <row r="411" spans="2:10" ht="31.5" x14ac:dyDescent="0.25">
      <c r="B411" s="499" t="s">
        <v>521</v>
      </c>
      <c r="C411" s="500">
        <v>871</v>
      </c>
      <c r="D411" s="239" t="s">
        <v>43</v>
      </c>
      <c r="E411" s="239" t="s">
        <v>35</v>
      </c>
      <c r="F411" s="84" t="s">
        <v>316</v>
      </c>
      <c r="G411" s="382"/>
      <c r="H411" s="86">
        <f t="shared" ref="H411:J411" si="168">H412</f>
        <v>18365.8</v>
      </c>
      <c r="I411" s="87">
        <f t="shared" si="168"/>
        <v>19288.400000000001</v>
      </c>
      <c r="J411" s="87">
        <f t="shared" si="168"/>
        <v>20159.599999999999</v>
      </c>
    </row>
    <row r="412" spans="2:10" ht="31.5" x14ac:dyDescent="0.25">
      <c r="B412" s="501" t="s">
        <v>516</v>
      </c>
      <c r="C412" s="502">
        <v>871</v>
      </c>
      <c r="D412" s="255" t="s">
        <v>43</v>
      </c>
      <c r="E412" s="255" t="s">
        <v>35</v>
      </c>
      <c r="F412" s="92" t="s">
        <v>522</v>
      </c>
      <c r="G412" s="382"/>
      <c r="H412" s="61">
        <f t="shared" ref="H412:J412" si="169">H415+H414+H413</f>
        <v>18365.8</v>
      </c>
      <c r="I412" s="61">
        <f t="shared" si="169"/>
        <v>19288.400000000001</v>
      </c>
      <c r="J412" s="61">
        <f t="shared" si="169"/>
        <v>20159.599999999999</v>
      </c>
    </row>
    <row r="413" spans="2:10" ht="126" x14ac:dyDescent="0.25">
      <c r="B413" s="246" t="s">
        <v>523</v>
      </c>
      <c r="C413" s="504">
        <v>871</v>
      </c>
      <c r="D413" s="505" t="s">
        <v>43</v>
      </c>
      <c r="E413" s="304" t="s">
        <v>35</v>
      </c>
      <c r="F413" s="305" t="s">
        <v>524</v>
      </c>
      <c r="G413" s="249">
        <v>200</v>
      </c>
      <c r="H413" s="506">
        <v>5</v>
      </c>
      <c r="I413" s="507">
        <v>5</v>
      </c>
      <c r="J413" s="507">
        <v>5</v>
      </c>
    </row>
    <row r="414" spans="2:10" ht="189" x14ac:dyDescent="0.25">
      <c r="B414" s="96" t="s">
        <v>518</v>
      </c>
      <c r="C414" s="503">
        <v>871</v>
      </c>
      <c r="D414" s="257" t="s">
        <v>43</v>
      </c>
      <c r="E414" s="257" t="s">
        <v>35</v>
      </c>
      <c r="F414" s="100" t="s">
        <v>525</v>
      </c>
      <c r="G414" s="133">
        <v>100</v>
      </c>
      <c r="H414" s="49">
        <v>13260.8</v>
      </c>
      <c r="I414" s="50">
        <v>14183.4</v>
      </c>
      <c r="J414" s="50">
        <v>14904.6</v>
      </c>
    </row>
    <row r="415" spans="2:10" ht="126" x14ac:dyDescent="0.25">
      <c r="B415" s="96" t="s">
        <v>526</v>
      </c>
      <c r="C415" s="503">
        <v>871</v>
      </c>
      <c r="D415" s="257" t="s">
        <v>43</v>
      </c>
      <c r="E415" s="257" t="s">
        <v>35</v>
      </c>
      <c r="F415" s="100" t="s">
        <v>525</v>
      </c>
      <c r="G415" s="133">
        <v>300</v>
      </c>
      <c r="H415" s="49">
        <v>5100</v>
      </c>
      <c r="I415" s="50">
        <v>5100</v>
      </c>
      <c r="J415" s="50">
        <v>5250</v>
      </c>
    </row>
    <row r="416" spans="2:10" ht="47.25" x14ac:dyDescent="0.25">
      <c r="B416" s="499" t="s">
        <v>527</v>
      </c>
      <c r="C416" s="500">
        <v>871</v>
      </c>
      <c r="D416" s="239" t="s">
        <v>43</v>
      </c>
      <c r="E416" s="239" t="s">
        <v>35</v>
      </c>
      <c r="F416" s="84" t="s">
        <v>483</v>
      </c>
      <c r="G416" s="382"/>
      <c r="H416" s="86">
        <f t="shared" ref="H416:J416" si="170">H417</f>
        <v>650</v>
      </c>
      <c r="I416" s="87">
        <f t="shared" si="170"/>
        <v>686</v>
      </c>
      <c r="J416" s="87">
        <f t="shared" si="170"/>
        <v>686</v>
      </c>
    </row>
    <row r="417" spans="2:10" ht="31.5" x14ac:dyDescent="0.25">
      <c r="B417" s="501" t="s">
        <v>516</v>
      </c>
      <c r="C417" s="502">
        <v>871</v>
      </c>
      <c r="D417" s="255" t="s">
        <v>43</v>
      </c>
      <c r="E417" s="255" t="s">
        <v>35</v>
      </c>
      <c r="F417" s="92" t="s">
        <v>528</v>
      </c>
      <c r="G417" s="382"/>
      <c r="H417" s="61">
        <f t="shared" ref="H417:J417" si="171">H419+H418</f>
        <v>650</v>
      </c>
      <c r="I417" s="61">
        <f t="shared" si="171"/>
        <v>686</v>
      </c>
      <c r="J417" s="61">
        <f t="shared" si="171"/>
        <v>686</v>
      </c>
    </row>
    <row r="418" spans="2:10" ht="189" x14ac:dyDescent="0.25">
      <c r="B418" s="96" t="s">
        <v>518</v>
      </c>
      <c r="C418" s="503">
        <v>871</v>
      </c>
      <c r="D418" s="257" t="s">
        <v>43</v>
      </c>
      <c r="E418" s="257" t="s">
        <v>35</v>
      </c>
      <c r="F418" s="100" t="s">
        <v>529</v>
      </c>
      <c r="G418" s="133">
        <v>100</v>
      </c>
      <c r="H418" s="49">
        <v>600</v>
      </c>
      <c r="I418" s="50">
        <v>630</v>
      </c>
      <c r="J418" s="50">
        <v>630</v>
      </c>
    </row>
    <row r="419" spans="2:10" ht="126" x14ac:dyDescent="0.25">
      <c r="B419" s="96" t="s">
        <v>520</v>
      </c>
      <c r="C419" s="503">
        <v>871</v>
      </c>
      <c r="D419" s="257" t="s">
        <v>43</v>
      </c>
      <c r="E419" s="257" t="s">
        <v>35</v>
      </c>
      <c r="F419" s="100" t="s">
        <v>529</v>
      </c>
      <c r="G419" s="133">
        <v>300</v>
      </c>
      <c r="H419" s="49">
        <v>50</v>
      </c>
      <c r="I419" s="50">
        <v>56</v>
      </c>
      <c r="J419" s="50">
        <v>56</v>
      </c>
    </row>
    <row r="420" spans="2:10" ht="47.25" x14ac:dyDescent="0.25">
      <c r="B420" s="73" t="s">
        <v>113</v>
      </c>
      <c r="C420" s="74">
        <v>871</v>
      </c>
      <c r="D420" s="157" t="s">
        <v>43</v>
      </c>
      <c r="E420" s="158" t="s">
        <v>35</v>
      </c>
      <c r="F420" s="290" t="s">
        <v>41</v>
      </c>
      <c r="G420" s="124"/>
      <c r="H420" s="180">
        <f t="shared" ref="H420:J421" si="172">H421</f>
        <v>11790</v>
      </c>
      <c r="I420" s="180">
        <f t="shared" si="172"/>
        <v>12562</v>
      </c>
      <c r="J420" s="180">
        <f t="shared" si="172"/>
        <v>13956</v>
      </c>
    </row>
    <row r="421" spans="2:10" ht="47.25" x14ac:dyDescent="0.25">
      <c r="B421" s="160" t="s">
        <v>530</v>
      </c>
      <c r="C421" s="508">
        <v>871</v>
      </c>
      <c r="D421" s="298" t="s">
        <v>43</v>
      </c>
      <c r="E421" s="162" t="s">
        <v>35</v>
      </c>
      <c r="F421" s="163" t="s">
        <v>531</v>
      </c>
      <c r="G421" s="201"/>
      <c r="H421" s="164">
        <f t="shared" si="172"/>
        <v>11790</v>
      </c>
      <c r="I421" s="164">
        <f t="shared" si="172"/>
        <v>12562</v>
      </c>
      <c r="J421" s="164">
        <f t="shared" si="172"/>
        <v>13956</v>
      </c>
    </row>
    <row r="422" spans="2:10" ht="31.5" x14ac:dyDescent="0.25">
      <c r="B422" s="150" t="s">
        <v>532</v>
      </c>
      <c r="C422" s="502">
        <v>871</v>
      </c>
      <c r="D422" s="300" t="s">
        <v>43</v>
      </c>
      <c r="E422" s="166" t="s">
        <v>35</v>
      </c>
      <c r="F422" s="167" t="s">
        <v>533</v>
      </c>
      <c r="G422" s="127"/>
      <c r="H422" s="175">
        <f t="shared" ref="H422:J422" si="173">SUM(H423:H423)</f>
        <v>11790</v>
      </c>
      <c r="I422" s="175">
        <f t="shared" si="173"/>
        <v>12562</v>
      </c>
      <c r="J422" s="175">
        <f t="shared" si="173"/>
        <v>13956</v>
      </c>
    </row>
    <row r="423" spans="2:10" ht="78.75" x14ac:dyDescent="0.25">
      <c r="B423" s="96" t="s">
        <v>534</v>
      </c>
      <c r="C423" s="503">
        <v>871</v>
      </c>
      <c r="D423" s="301" t="s">
        <v>43</v>
      </c>
      <c r="E423" s="191" t="s">
        <v>35</v>
      </c>
      <c r="F423" s="224" t="s">
        <v>535</v>
      </c>
      <c r="G423" s="131">
        <v>600</v>
      </c>
      <c r="H423" s="49">
        <v>11790</v>
      </c>
      <c r="I423" s="50">
        <v>12562</v>
      </c>
      <c r="J423" s="50">
        <v>13956</v>
      </c>
    </row>
    <row r="424" spans="2:10" x14ac:dyDescent="0.25">
      <c r="B424" s="51" t="s">
        <v>388</v>
      </c>
      <c r="C424" s="509">
        <v>871</v>
      </c>
      <c r="D424" s="53">
        <v>10</v>
      </c>
      <c r="E424" s="54" t="s">
        <v>161</v>
      </c>
      <c r="F424" s="52"/>
      <c r="G424" s="106"/>
      <c r="H424" s="55">
        <f t="shared" ref="H424:J427" si="174">H425</f>
        <v>4513</v>
      </c>
      <c r="I424" s="55">
        <f t="shared" si="174"/>
        <v>4513</v>
      </c>
      <c r="J424" s="55">
        <f t="shared" si="174"/>
        <v>4513</v>
      </c>
    </row>
    <row r="425" spans="2:10" ht="47.25" x14ac:dyDescent="0.25">
      <c r="B425" s="73" t="s">
        <v>311</v>
      </c>
      <c r="C425" s="179">
        <v>871</v>
      </c>
      <c r="D425" s="236" t="s">
        <v>43</v>
      </c>
      <c r="E425" s="237" t="s">
        <v>41</v>
      </c>
      <c r="F425" s="199" t="s">
        <v>26</v>
      </c>
      <c r="G425" s="124"/>
      <c r="H425" s="79">
        <f t="shared" si="174"/>
        <v>4513</v>
      </c>
      <c r="I425" s="79">
        <f t="shared" si="174"/>
        <v>4513</v>
      </c>
      <c r="J425" s="79">
        <f t="shared" si="174"/>
        <v>4513</v>
      </c>
    </row>
    <row r="426" spans="2:10" ht="31.5" x14ac:dyDescent="0.25">
      <c r="B426" s="80" t="s">
        <v>536</v>
      </c>
      <c r="C426" s="510">
        <v>871</v>
      </c>
      <c r="D426" s="238" t="s">
        <v>43</v>
      </c>
      <c r="E426" s="239" t="s">
        <v>41</v>
      </c>
      <c r="F426" s="200" t="s">
        <v>313</v>
      </c>
      <c r="G426" s="382"/>
      <c r="H426" s="86">
        <f t="shared" si="174"/>
        <v>4513</v>
      </c>
      <c r="I426" s="87">
        <f t="shared" si="174"/>
        <v>4513</v>
      </c>
      <c r="J426" s="87">
        <f t="shared" si="174"/>
        <v>4513</v>
      </c>
    </row>
    <row r="427" spans="2:10" ht="47.25" x14ac:dyDescent="0.25">
      <c r="B427" s="88" t="s">
        <v>537</v>
      </c>
      <c r="C427" s="511">
        <v>871</v>
      </c>
      <c r="D427" s="252" t="s">
        <v>43</v>
      </c>
      <c r="E427" s="255" t="s">
        <v>41</v>
      </c>
      <c r="F427" s="128" t="s">
        <v>538</v>
      </c>
      <c r="G427" s="129"/>
      <c r="H427" s="61">
        <f t="shared" si="174"/>
        <v>4513</v>
      </c>
      <c r="I427" s="94">
        <f t="shared" si="174"/>
        <v>4513</v>
      </c>
      <c r="J427" s="94">
        <f t="shared" si="174"/>
        <v>4513</v>
      </c>
    </row>
    <row r="428" spans="2:10" ht="95.25" thickBot="1" x14ac:dyDescent="0.3">
      <c r="B428" s="96" t="s">
        <v>539</v>
      </c>
      <c r="C428" s="512">
        <v>871</v>
      </c>
      <c r="D428" s="253" t="s">
        <v>43</v>
      </c>
      <c r="E428" s="257" t="s">
        <v>41</v>
      </c>
      <c r="F428" s="132" t="s">
        <v>540</v>
      </c>
      <c r="G428" s="393">
        <v>300</v>
      </c>
      <c r="H428" s="49">
        <v>4513</v>
      </c>
      <c r="I428" s="50">
        <v>4513</v>
      </c>
      <c r="J428" s="50">
        <v>4513</v>
      </c>
    </row>
    <row r="429" spans="2:10" ht="16.5" thickBot="1" x14ac:dyDescent="0.3">
      <c r="B429" s="151" t="s">
        <v>541</v>
      </c>
      <c r="C429" s="366" t="s">
        <v>542</v>
      </c>
      <c r="D429" s="208"/>
      <c r="E429" s="367"/>
      <c r="F429" s="367"/>
      <c r="G429" s="515"/>
      <c r="H429" s="458">
        <f>H457+H505+H446+H430+H440</f>
        <v>231334.80000000002</v>
      </c>
      <c r="I429" s="458">
        <f>I457+I505+I446+I430+I440</f>
        <v>238036.5</v>
      </c>
      <c r="J429" s="458">
        <f>J457+J505+J446+J430+J440</f>
        <v>212258.7</v>
      </c>
    </row>
    <row r="430" spans="2:10" ht="16.5" thickBot="1" x14ac:dyDescent="0.3">
      <c r="B430" s="151" t="s">
        <v>160</v>
      </c>
      <c r="C430" s="13" t="s">
        <v>542</v>
      </c>
      <c r="D430" s="208" t="s">
        <v>161</v>
      </c>
      <c r="E430" s="13"/>
      <c r="F430" s="13"/>
      <c r="G430" s="153"/>
      <c r="H430" s="21">
        <f t="shared" ref="H430:J432" si="175">H431</f>
        <v>85.6</v>
      </c>
      <c r="I430" s="21">
        <f t="shared" si="175"/>
        <v>65</v>
      </c>
      <c r="J430" s="21">
        <f t="shared" si="175"/>
        <v>0</v>
      </c>
    </row>
    <row r="431" spans="2:10" x14ac:dyDescent="0.25">
      <c r="B431" s="22" t="s">
        <v>217</v>
      </c>
      <c r="C431" s="23" t="s">
        <v>542</v>
      </c>
      <c r="D431" s="25" t="s">
        <v>161</v>
      </c>
      <c r="E431" s="26">
        <v>10</v>
      </c>
      <c r="F431" s="26"/>
      <c r="G431" s="156"/>
      <c r="H431" s="27">
        <f>H432</f>
        <v>85.6</v>
      </c>
      <c r="I431" s="27">
        <f t="shared" si="175"/>
        <v>65</v>
      </c>
      <c r="J431" s="27">
        <f t="shared" si="175"/>
        <v>0</v>
      </c>
    </row>
    <row r="432" spans="2:10" ht="94.5" x14ac:dyDescent="0.25">
      <c r="B432" s="220" t="s">
        <v>218</v>
      </c>
      <c r="C432" s="74" t="s">
        <v>542</v>
      </c>
      <c r="D432" s="236" t="s">
        <v>41</v>
      </c>
      <c r="E432" s="431">
        <v>10</v>
      </c>
      <c r="F432" s="432" t="s">
        <v>219</v>
      </c>
      <c r="G432" s="433"/>
      <c r="H432" s="159">
        <f t="shared" si="175"/>
        <v>85.6</v>
      </c>
      <c r="I432" s="159">
        <f t="shared" si="175"/>
        <v>65</v>
      </c>
      <c r="J432" s="159">
        <f t="shared" si="175"/>
        <v>0</v>
      </c>
    </row>
    <row r="433" spans="2:10" ht="31.5" x14ac:dyDescent="0.25">
      <c r="B433" s="160" t="s">
        <v>220</v>
      </c>
      <c r="C433" s="81" t="s">
        <v>542</v>
      </c>
      <c r="D433" s="238" t="s">
        <v>41</v>
      </c>
      <c r="E433" s="239">
        <v>10</v>
      </c>
      <c r="F433" s="200" t="s">
        <v>221</v>
      </c>
      <c r="G433" s="240"/>
      <c r="H433" s="202">
        <f t="shared" ref="H433:J433" si="176">H436+H434+H438</f>
        <v>85.6</v>
      </c>
      <c r="I433" s="202">
        <f t="shared" si="176"/>
        <v>65</v>
      </c>
      <c r="J433" s="202">
        <f t="shared" si="176"/>
        <v>0</v>
      </c>
    </row>
    <row r="434" spans="2:10" ht="63" x14ac:dyDescent="0.25">
      <c r="B434" s="88" t="s">
        <v>222</v>
      </c>
      <c r="C434" s="89" t="s">
        <v>542</v>
      </c>
      <c r="D434" s="252" t="s">
        <v>41</v>
      </c>
      <c r="E434" s="127">
        <v>10</v>
      </c>
      <c r="F434" s="128" t="s">
        <v>223</v>
      </c>
      <c r="G434" s="127"/>
      <c r="H434" s="61">
        <f t="shared" ref="H434:J434" si="177">H435</f>
        <v>79</v>
      </c>
      <c r="I434" s="94">
        <f t="shared" si="177"/>
        <v>63</v>
      </c>
      <c r="J434" s="94">
        <f t="shared" si="177"/>
        <v>0</v>
      </c>
    </row>
    <row r="435" spans="2:10" ht="63" x14ac:dyDescent="0.25">
      <c r="B435" s="96" t="s">
        <v>224</v>
      </c>
      <c r="C435" s="97" t="s">
        <v>542</v>
      </c>
      <c r="D435" s="253" t="s">
        <v>41</v>
      </c>
      <c r="E435" s="131">
        <v>10</v>
      </c>
      <c r="F435" s="132" t="s">
        <v>225</v>
      </c>
      <c r="G435" s="131">
        <v>200</v>
      </c>
      <c r="H435" s="64">
        <v>79</v>
      </c>
      <c r="I435" s="64">
        <v>63</v>
      </c>
      <c r="J435" s="64"/>
    </row>
    <row r="436" spans="2:10" ht="63" x14ac:dyDescent="0.25">
      <c r="B436" s="88" t="s">
        <v>226</v>
      </c>
      <c r="C436" s="89" t="s">
        <v>542</v>
      </c>
      <c r="D436" s="252" t="s">
        <v>41</v>
      </c>
      <c r="E436" s="127">
        <v>10</v>
      </c>
      <c r="F436" s="128" t="s">
        <v>227</v>
      </c>
      <c r="G436" s="127"/>
      <c r="H436" s="61">
        <f t="shared" ref="H436:J436" si="178">H437</f>
        <v>3.6</v>
      </c>
      <c r="I436" s="94">
        <f t="shared" si="178"/>
        <v>2</v>
      </c>
      <c r="J436" s="94">
        <f t="shared" si="178"/>
        <v>0</v>
      </c>
    </row>
    <row r="437" spans="2:10" ht="78.75" x14ac:dyDescent="0.25">
      <c r="B437" s="96" t="s">
        <v>228</v>
      </c>
      <c r="C437" s="97" t="s">
        <v>542</v>
      </c>
      <c r="D437" s="253" t="s">
        <v>41</v>
      </c>
      <c r="E437" s="131">
        <v>10</v>
      </c>
      <c r="F437" s="132" t="s">
        <v>229</v>
      </c>
      <c r="G437" s="131">
        <v>200</v>
      </c>
      <c r="H437" s="64">
        <v>3.6</v>
      </c>
      <c r="I437" s="64">
        <v>2</v>
      </c>
      <c r="J437" s="64"/>
    </row>
    <row r="438" spans="2:10" ht="47.25" x14ac:dyDescent="0.25">
      <c r="B438" s="88" t="s">
        <v>230</v>
      </c>
      <c r="C438" s="89" t="s">
        <v>542</v>
      </c>
      <c r="D438" s="252" t="s">
        <v>41</v>
      </c>
      <c r="E438" s="127">
        <v>10</v>
      </c>
      <c r="F438" s="128" t="s">
        <v>231</v>
      </c>
      <c r="G438" s="127"/>
      <c r="H438" s="61">
        <f t="shared" ref="H438:J438" si="179">H439</f>
        <v>3</v>
      </c>
      <c r="I438" s="94">
        <f t="shared" si="179"/>
        <v>0</v>
      </c>
      <c r="J438" s="94">
        <f t="shared" si="179"/>
        <v>0</v>
      </c>
    </row>
    <row r="439" spans="2:10" ht="63.75" thickBot="1" x14ac:dyDescent="0.3">
      <c r="B439" s="96" t="s">
        <v>232</v>
      </c>
      <c r="C439" s="97" t="s">
        <v>542</v>
      </c>
      <c r="D439" s="253" t="s">
        <v>41</v>
      </c>
      <c r="E439" s="131">
        <v>10</v>
      </c>
      <c r="F439" s="132" t="s">
        <v>233</v>
      </c>
      <c r="G439" s="131">
        <v>200</v>
      </c>
      <c r="H439" s="64">
        <v>3</v>
      </c>
      <c r="I439" s="65"/>
      <c r="J439" s="65"/>
    </row>
    <row r="440" spans="2:10" ht="16.5" thickBot="1" x14ac:dyDescent="0.3">
      <c r="B440" s="151" t="s">
        <v>270</v>
      </c>
      <c r="C440" s="13">
        <v>872</v>
      </c>
      <c r="D440" s="208" t="s">
        <v>163</v>
      </c>
      <c r="E440" s="13"/>
      <c r="F440" s="13"/>
      <c r="G440" s="153"/>
      <c r="H440" s="21">
        <f t="shared" ref="H440:J444" si="180">H441</f>
        <v>673.2</v>
      </c>
      <c r="I440" s="21">
        <f t="shared" si="180"/>
        <v>0</v>
      </c>
      <c r="J440" s="21">
        <f t="shared" si="180"/>
        <v>0</v>
      </c>
    </row>
    <row r="441" spans="2:10" x14ac:dyDescent="0.25">
      <c r="B441" s="51" t="s">
        <v>277</v>
      </c>
      <c r="C441" s="289">
        <v>872</v>
      </c>
      <c r="D441" s="54" t="s">
        <v>163</v>
      </c>
      <c r="E441" s="54" t="s">
        <v>34</v>
      </c>
      <c r="F441" s="52"/>
      <c r="G441" s="106"/>
      <c r="H441" s="55">
        <f t="shared" si="180"/>
        <v>673.2</v>
      </c>
      <c r="I441" s="55">
        <f t="shared" si="180"/>
        <v>0</v>
      </c>
      <c r="J441" s="55">
        <f t="shared" si="180"/>
        <v>0</v>
      </c>
    </row>
    <row r="442" spans="2:10" ht="47.25" x14ac:dyDescent="0.25">
      <c r="B442" s="73" t="s">
        <v>278</v>
      </c>
      <c r="C442" s="74">
        <v>872</v>
      </c>
      <c r="D442" s="75" t="s">
        <v>54</v>
      </c>
      <c r="E442" s="76" t="s">
        <v>35</v>
      </c>
      <c r="F442" s="290" t="s">
        <v>54</v>
      </c>
      <c r="G442" s="291"/>
      <c r="H442" s="79">
        <f t="shared" si="180"/>
        <v>673.2</v>
      </c>
      <c r="I442" s="79">
        <f t="shared" si="180"/>
        <v>0</v>
      </c>
      <c r="J442" s="79">
        <f t="shared" si="180"/>
        <v>0</v>
      </c>
    </row>
    <row r="443" spans="2:10" ht="31.5" x14ac:dyDescent="0.25">
      <c r="B443" s="292" t="s">
        <v>279</v>
      </c>
      <c r="C443" s="138">
        <v>872</v>
      </c>
      <c r="D443" s="82" t="s">
        <v>54</v>
      </c>
      <c r="E443" s="83" t="s">
        <v>35</v>
      </c>
      <c r="F443" s="183" t="s">
        <v>280</v>
      </c>
      <c r="G443" s="293"/>
      <c r="H443" s="86">
        <f t="shared" si="180"/>
        <v>673.2</v>
      </c>
      <c r="I443" s="86">
        <f t="shared" si="180"/>
        <v>0</v>
      </c>
      <c r="J443" s="86">
        <f t="shared" si="180"/>
        <v>0</v>
      </c>
    </row>
    <row r="444" spans="2:10" ht="31.5" x14ac:dyDescent="0.25">
      <c r="B444" s="353" t="s">
        <v>281</v>
      </c>
      <c r="C444" s="89">
        <v>872</v>
      </c>
      <c r="D444" s="165" t="s">
        <v>54</v>
      </c>
      <c r="E444" s="166" t="s">
        <v>35</v>
      </c>
      <c r="F444" s="128" t="s">
        <v>282</v>
      </c>
      <c r="G444" s="127"/>
      <c r="H444" s="61">
        <f>H445</f>
        <v>673.2</v>
      </c>
      <c r="I444" s="61">
        <f t="shared" si="180"/>
        <v>0</v>
      </c>
      <c r="J444" s="61">
        <f t="shared" si="180"/>
        <v>0</v>
      </c>
    </row>
    <row r="445" spans="2:10" ht="95.25" thickBot="1" x14ac:dyDescent="0.3">
      <c r="B445" s="294" t="s">
        <v>283</v>
      </c>
      <c r="C445" s="295">
        <v>872</v>
      </c>
      <c r="D445" s="190" t="s">
        <v>54</v>
      </c>
      <c r="E445" s="191" t="s">
        <v>35</v>
      </c>
      <c r="F445" s="132" t="s">
        <v>284</v>
      </c>
      <c r="G445" s="257">
        <v>200</v>
      </c>
      <c r="H445" s="64">
        <v>673.2</v>
      </c>
      <c r="I445" s="65"/>
      <c r="J445" s="65"/>
    </row>
    <row r="446" spans="2:10" ht="16.5" thickBot="1" x14ac:dyDescent="0.3">
      <c r="B446" s="333" t="s">
        <v>309</v>
      </c>
      <c r="C446" s="334">
        <v>872</v>
      </c>
      <c r="D446" s="208" t="s">
        <v>184</v>
      </c>
      <c r="E446" s="335"/>
      <c r="F446" s="335"/>
      <c r="G446" s="336"/>
      <c r="H446" s="21">
        <f>H447+H452</f>
        <v>22397.8</v>
      </c>
      <c r="I446" s="21">
        <f t="shared" ref="I446:J446" si="181">I447+I452</f>
        <v>23166.6</v>
      </c>
      <c r="J446" s="21">
        <f t="shared" si="181"/>
        <v>23658.7</v>
      </c>
    </row>
    <row r="447" spans="2:10" x14ac:dyDescent="0.25">
      <c r="B447" s="51" t="s">
        <v>481</v>
      </c>
      <c r="C447" s="52">
        <v>872</v>
      </c>
      <c r="D447" s="176" t="s">
        <v>184</v>
      </c>
      <c r="E447" s="344" t="s">
        <v>35</v>
      </c>
      <c r="F447" s="52"/>
      <c r="G447" s="106"/>
      <c r="H447" s="55">
        <f t="shared" ref="H447:J449" si="182">H448</f>
        <v>22387.8</v>
      </c>
      <c r="I447" s="55">
        <f t="shared" si="182"/>
        <v>23166.6</v>
      </c>
      <c r="J447" s="55">
        <f t="shared" si="182"/>
        <v>23658.7</v>
      </c>
    </row>
    <row r="448" spans="2:10" ht="47.25" x14ac:dyDescent="0.25">
      <c r="B448" s="73" t="s">
        <v>278</v>
      </c>
      <c r="C448" s="74">
        <v>872</v>
      </c>
      <c r="D448" s="157" t="s">
        <v>219</v>
      </c>
      <c r="E448" s="177" t="s">
        <v>35</v>
      </c>
      <c r="F448" s="339" t="s">
        <v>54</v>
      </c>
      <c r="G448" s="78"/>
      <c r="H448" s="79">
        <f t="shared" si="182"/>
        <v>22387.8</v>
      </c>
      <c r="I448" s="125">
        <f t="shared" si="182"/>
        <v>23166.6</v>
      </c>
      <c r="J448" s="125">
        <f t="shared" si="182"/>
        <v>23658.7</v>
      </c>
    </row>
    <row r="449" spans="2:10" ht="31.5" x14ac:dyDescent="0.25">
      <c r="B449" s="160" t="s">
        <v>543</v>
      </c>
      <c r="C449" s="81">
        <v>872</v>
      </c>
      <c r="D449" s="82" t="s">
        <v>219</v>
      </c>
      <c r="E449" s="162" t="s">
        <v>35</v>
      </c>
      <c r="F449" s="84" t="s">
        <v>544</v>
      </c>
      <c r="G449" s="85"/>
      <c r="H449" s="86">
        <f>H450</f>
        <v>22387.8</v>
      </c>
      <c r="I449" s="86">
        <f t="shared" si="182"/>
        <v>23166.6</v>
      </c>
      <c r="J449" s="86">
        <f t="shared" si="182"/>
        <v>23658.7</v>
      </c>
    </row>
    <row r="450" spans="2:10" ht="47.25" x14ac:dyDescent="0.25">
      <c r="B450" s="205" t="s">
        <v>545</v>
      </c>
      <c r="C450" s="89">
        <v>872</v>
      </c>
      <c r="D450" s="90" t="s">
        <v>219</v>
      </c>
      <c r="E450" s="166" t="s">
        <v>35</v>
      </c>
      <c r="F450" s="92" t="s">
        <v>546</v>
      </c>
      <c r="G450" s="345"/>
      <c r="H450" s="61">
        <f t="shared" ref="H450:J450" si="183">H451</f>
        <v>22387.8</v>
      </c>
      <c r="I450" s="94">
        <f t="shared" si="183"/>
        <v>23166.6</v>
      </c>
      <c r="J450" s="94">
        <f t="shared" si="183"/>
        <v>23658.7</v>
      </c>
    </row>
    <row r="451" spans="2:10" ht="78.75" x14ac:dyDescent="0.25">
      <c r="B451" s="258" t="s">
        <v>445</v>
      </c>
      <c r="C451" s="97">
        <v>872</v>
      </c>
      <c r="D451" s="98" t="s">
        <v>219</v>
      </c>
      <c r="E451" s="191" t="s">
        <v>35</v>
      </c>
      <c r="F451" s="100" t="s">
        <v>547</v>
      </c>
      <c r="G451" s="226">
        <v>600</v>
      </c>
      <c r="H451" s="49">
        <v>22387.8</v>
      </c>
      <c r="I451" s="50">
        <v>23166.6</v>
      </c>
      <c r="J451" s="50">
        <v>23658.7</v>
      </c>
    </row>
    <row r="452" spans="2:10" ht="47.25" x14ac:dyDescent="0.25">
      <c r="B452" s="51" t="s">
        <v>319</v>
      </c>
      <c r="C452" s="52">
        <v>872</v>
      </c>
      <c r="D452" s="176" t="s">
        <v>184</v>
      </c>
      <c r="E452" s="54" t="s">
        <v>163</v>
      </c>
      <c r="F452" s="52"/>
      <c r="G452" s="106"/>
      <c r="H452" s="55">
        <f>H453</f>
        <v>10</v>
      </c>
      <c r="I452" s="55">
        <f t="shared" ref="I452:J454" si="184">I453</f>
        <v>0</v>
      </c>
      <c r="J452" s="55">
        <f t="shared" si="184"/>
        <v>0</v>
      </c>
    </row>
    <row r="453" spans="2:10" ht="47.25" x14ac:dyDescent="0.25">
      <c r="B453" s="73" t="s">
        <v>548</v>
      </c>
      <c r="C453" s="74">
        <v>872</v>
      </c>
      <c r="D453" s="75" t="s">
        <v>219</v>
      </c>
      <c r="E453" s="435" t="s">
        <v>54</v>
      </c>
      <c r="F453" s="272" t="s">
        <v>43</v>
      </c>
      <c r="G453" s="436"/>
      <c r="H453" s="79">
        <f>H454</f>
        <v>10</v>
      </c>
      <c r="I453" s="79">
        <f t="shared" si="184"/>
        <v>0</v>
      </c>
      <c r="J453" s="79">
        <f t="shared" si="184"/>
        <v>0</v>
      </c>
    </row>
    <row r="454" spans="2:10" ht="31.5" x14ac:dyDescent="0.25">
      <c r="B454" s="80" t="s">
        <v>320</v>
      </c>
      <c r="C454" s="81">
        <v>872</v>
      </c>
      <c r="D454" s="82" t="s">
        <v>219</v>
      </c>
      <c r="E454" s="83" t="s">
        <v>54</v>
      </c>
      <c r="F454" s="84" t="s">
        <v>321</v>
      </c>
      <c r="G454" s="85"/>
      <c r="H454" s="86">
        <f>H455</f>
        <v>10</v>
      </c>
      <c r="I454" s="86">
        <f t="shared" si="184"/>
        <v>0</v>
      </c>
      <c r="J454" s="86">
        <f t="shared" si="184"/>
        <v>0</v>
      </c>
    </row>
    <row r="455" spans="2:10" ht="47.25" x14ac:dyDescent="0.25">
      <c r="B455" s="88" t="s">
        <v>322</v>
      </c>
      <c r="C455" s="89">
        <v>872</v>
      </c>
      <c r="D455" s="90" t="s">
        <v>219</v>
      </c>
      <c r="E455" s="91" t="s">
        <v>54</v>
      </c>
      <c r="F455" s="92" t="s">
        <v>323</v>
      </c>
      <c r="G455" s="93"/>
      <c r="H455" s="61">
        <f>H456</f>
        <v>10</v>
      </c>
      <c r="I455" s="61">
        <f>I456</f>
        <v>0</v>
      </c>
      <c r="J455" s="61">
        <f>J456</f>
        <v>0</v>
      </c>
    </row>
    <row r="456" spans="2:10" ht="63.75" thickBot="1" x14ac:dyDescent="0.3">
      <c r="B456" s="96" t="s">
        <v>324</v>
      </c>
      <c r="C456" s="97">
        <v>872</v>
      </c>
      <c r="D456" s="98" t="s">
        <v>219</v>
      </c>
      <c r="E456" s="99" t="s">
        <v>54</v>
      </c>
      <c r="F456" s="100" t="s">
        <v>325</v>
      </c>
      <c r="G456" s="101" t="s">
        <v>39</v>
      </c>
      <c r="H456" s="64">
        <v>10</v>
      </c>
      <c r="I456" s="65"/>
      <c r="J456" s="65"/>
    </row>
    <row r="457" spans="2:10" ht="16.5" thickBot="1" x14ac:dyDescent="0.3">
      <c r="B457" s="151" t="s">
        <v>343</v>
      </c>
      <c r="C457" s="366">
        <v>872</v>
      </c>
      <c r="D457" s="208" t="s">
        <v>186</v>
      </c>
      <c r="E457" s="324"/>
      <c r="F457" s="13"/>
      <c r="G457" s="153"/>
      <c r="H457" s="21">
        <f>H458+H484</f>
        <v>207737.2</v>
      </c>
      <c r="I457" s="21">
        <f>I458+I484</f>
        <v>214347.9</v>
      </c>
      <c r="J457" s="21">
        <f>J458+J484</f>
        <v>188126</v>
      </c>
    </row>
    <row r="458" spans="2:10" ht="16.5" thickBot="1" x14ac:dyDescent="0.3">
      <c r="B458" s="151" t="s">
        <v>344</v>
      </c>
      <c r="C458" s="366">
        <v>872</v>
      </c>
      <c r="D458" s="208" t="s">
        <v>186</v>
      </c>
      <c r="E458" s="367" t="s">
        <v>272</v>
      </c>
      <c r="F458" s="13"/>
      <c r="G458" s="153"/>
      <c r="H458" s="21">
        <f>H459+H480</f>
        <v>165450.30000000002</v>
      </c>
      <c r="I458" s="21">
        <f>I459+I480</f>
        <v>170276.3</v>
      </c>
      <c r="J458" s="21">
        <f>J459+J480</f>
        <v>145272.4</v>
      </c>
    </row>
    <row r="459" spans="2:10" ht="47.25" x14ac:dyDescent="0.25">
      <c r="B459" s="73" t="s">
        <v>278</v>
      </c>
      <c r="C459" s="516">
        <v>872</v>
      </c>
      <c r="D459" s="75" t="s">
        <v>165</v>
      </c>
      <c r="E459" s="76" t="s">
        <v>25</v>
      </c>
      <c r="F459" s="290" t="s">
        <v>54</v>
      </c>
      <c r="G459" s="291"/>
      <c r="H459" s="79">
        <f>H460+H468+H477</f>
        <v>165400.30000000002</v>
      </c>
      <c r="I459" s="79">
        <f t="shared" ref="I459:J459" si="185">I460+I468+I477</f>
        <v>170226.3</v>
      </c>
      <c r="J459" s="79">
        <f t="shared" si="185"/>
        <v>145272.4</v>
      </c>
    </row>
    <row r="460" spans="2:10" ht="31.5" x14ac:dyDescent="0.25">
      <c r="B460" s="389" t="s">
        <v>549</v>
      </c>
      <c r="C460" s="517">
        <v>872</v>
      </c>
      <c r="D460" s="82" t="s">
        <v>165</v>
      </c>
      <c r="E460" s="83" t="s">
        <v>25</v>
      </c>
      <c r="F460" s="183" t="s">
        <v>550</v>
      </c>
      <c r="G460" s="293"/>
      <c r="H460" s="86">
        <f>H461+H465</f>
        <v>44311.8</v>
      </c>
      <c r="I460" s="86">
        <f t="shared" ref="I460:J460" si="186">I461+I465</f>
        <v>46190.5</v>
      </c>
      <c r="J460" s="86">
        <f t="shared" si="186"/>
        <v>44172.5</v>
      </c>
    </row>
    <row r="461" spans="2:10" ht="31.5" x14ac:dyDescent="0.25">
      <c r="B461" s="391" t="s">
        <v>551</v>
      </c>
      <c r="C461" s="518">
        <v>872</v>
      </c>
      <c r="D461" s="90" t="s">
        <v>165</v>
      </c>
      <c r="E461" s="91" t="s">
        <v>25</v>
      </c>
      <c r="F461" s="187" t="s">
        <v>552</v>
      </c>
      <c r="G461" s="345"/>
      <c r="H461" s="61">
        <f>H462+H463+H464</f>
        <v>42973.3</v>
      </c>
      <c r="I461" s="61">
        <f t="shared" ref="I461:J461" si="187">I462+I463+I464</f>
        <v>45485.5</v>
      </c>
      <c r="J461" s="61">
        <f t="shared" si="187"/>
        <v>44172.5</v>
      </c>
    </row>
    <row r="462" spans="2:10" ht="126" x14ac:dyDescent="0.25">
      <c r="B462" s="258" t="s">
        <v>553</v>
      </c>
      <c r="C462" s="519">
        <v>872</v>
      </c>
      <c r="D462" s="98" t="s">
        <v>165</v>
      </c>
      <c r="E462" s="99" t="s">
        <v>25</v>
      </c>
      <c r="F462" s="192" t="s">
        <v>554</v>
      </c>
      <c r="G462" s="99" t="s">
        <v>32</v>
      </c>
      <c r="H462" s="49">
        <v>41341.9</v>
      </c>
      <c r="I462" s="50">
        <v>44182.5</v>
      </c>
      <c r="J462" s="50">
        <v>44172.5</v>
      </c>
    </row>
    <row r="463" spans="2:10" ht="78.75" x14ac:dyDescent="0.25">
      <c r="B463" s="520" t="s">
        <v>110</v>
      </c>
      <c r="C463" s="521">
        <v>872</v>
      </c>
      <c r="D463" s="98" t="s">
        <v>165</v>
      </c>
      <c r="E463" s="99" t="s">
        <v>25</v>
      </c>
      <c r="F463" s="192" t="s">
        <v>554</v>
      </c>
      <c r="G463" s="99" t="s">
        <v>39</v>
      </c>
      <c r="H463" s="271">
        <v>1630.4</v>
      </c>
      <c r="I463" s="50">
        <v>1303</v>
      </c>
      <c r="J463" s="50"/>
    </row>
    <row r="464" spans="2:10" ht="47.25" x14ac:dyDescent="0.25">
      <c r="B464" s="520" t="s">
        <v>555</v>
      </c>
      <c r="C464" s="521">
        <v>872</v>
      </c>
      <c r="D464" s="98" t="s">
        <v>165</v>
      </c>
      <c r="E464" s="99" t="s">
        <v>25</v>
      </c>
      <c r="F464" s="192" t="s">
        <v>554</v>
      </c>
      <c r="G464" s="99" t="s">
        <v>51</v>
      </c>
      <c r="H464" s="49">
        <v>1</v>
      </c>
      <c r="I464" s="50"/>
      <c r="J464" s="50"/>
    </row>
    <row r="465" spans="2:10" ht="31.5" x14ac:dyDescent="0.25">
      <c r="B465" s="391" t="s">
        <v>556</v>
      </c>
      <c r="C465" s="518">
        <v>872</v>
      </c>
      <c r="D465" s="90" t="s">
        <v>165</v>
      </c>
      <c r="E465" s="91" t="s">
        <v>25</v>
      </c>
      <c r="F465" s="187" t="s">
        <v>557</v>
      </c>
      <c r="G465" s="345"/>
      <c r="H465" s="61">
        <f t="shared" ref="H465:J465" si="188">H467+H466</f>
        <v>1338.5</v>
      </c>
      <c r="I465" s="61">
        <f t="shared" si="188"/>
        <v>705</v>
      </c>
      <c r="J465" s="61">
        <f t="shared" si="188"/>
        <v>0</v>
      </c>
    </row>
    <row r="466" spans="2:10" ht="63" x14ac:dyDescent="0.25">
      <c r="B466" s="522" t="s">
        <v>558</v>
      </c>
      <c r="C466" s="519" t="s">
        <v>542</v>
      </c>
      <c r="D466" s="98" t="s">
        <v>165</v>
      </c>
      <c r="E466" s="99" t="s">
        <v>25</v>
      </c>
      <c r="F466" s="192" t="s">
        <v>559</v>
      </c>
      <c r="G466" s="99" t="s">
        <v>39</v>
      </c>
      <c r="H466" s="64">
        <v>1200</v>
      </c>
      <c r="I466" s="65">
        <v>705</v>
      </c>
      <c r="J466" s="65"/>
    </row>
    <row r="467" spans="2:10" ht="110.25" x14ac:dyDescent="0.25">
      <c r="B467" s="523" t="s">
        <v>560</v>
      </c>
      <c r="C467" s="519" t="s">
        <v>542</v>
      </c>
      <c r="D467" s="98" t="s">
        <v>165</v>
      </c>
      <c r="E467" s="99" t="s">
        <v>25</v>
      </c>
      <c r="F467" s="192" t="s">
        <v>561</v>
      </c>
      <c r="G467" s="99" t="s">
        <v>39</v>
      </c>
      <c r="H467" s="49">
        <v>138.5</v>
      </c>
      <c r="I467" s="50"/>
      <c r="J467" s="65"/>
    </row>
    <row r="468" spans="2:10" ht="31.5" x14ac:dyDescent="0.25">
      <c r="B468" s="292" t="s">
        <v>562</v>
      </c>
      <c r="C468" s="524">
        <v>872</v>
      </c>
      <c r="D468" s="82" t="s">
        <v>165</v>
      </c>
      <c r="E468" s="83" t="s">
        <v>25</v>
      </c>
      <c r="F468" s="183" t="s">
        <v>563</v>
      </c>
      <c r="G468" s="293"/>
      <c r="H468" s="86">
        <f>H469+H474</f>
        <v>114809.8</v>
      </c>
      <c r="I468" s="86">
        <f t="shared" ref="I468:J468" si="189">I469+I474</f>
        <v>118436.4</v>
      </c>
      <c r="J468" s="86">
        <f t="shared" si="189"/>
        <v>98124</v>
      </c>
    </row>
    <row r="469" spans="2:10" ht="31.5" x14ac:dyDescent="0.25">
      <c r="B469" s="525" t="s">
        <v>551</v>
      </c>
      <c r="C469" s="526">
        <v>872</v>
      </c>
      <c r="D469" s="90" t="s">
        <v>165</v>
      </c>
      <c r="E469" s="91" t="s">
        <v>25</v>
      </c>
      <c r="F469" s="187" t="s">
        <v>564</v>
      </c>
      <c r="G469" s="345"/>
      <c r="H469" s="61">
        <f t="shared" ref="H469:J469" si="190">H473+H472+H471+H470</f>
        <v>113359.8</v>
      </c>
      <c r="I469" s="61">
        <f t="shared" si="190"/>
        <v>116986.4</v>
      </c>
      <c r="J469" s="61">
        <f t="shared" si="190"/>
        <v>98124</v>
      </c>
    </row>
    <row r="470" spans="2:10" ht="126" x14ac:dyDescent="0.25">
      <c r="B470" s="294" t="s">
        <v>553</v>
      </c>
      <c r="C470" s="527">
        <v>872</v>
      </c>
      <c r="D470" s="98" t="s">
        <v>165</v>
      </c>
      <c r="E470" s="99" t="s">
        <v>25</v>
      </c>
      <c r="F470" s="192" t="s">
        <v>565</v>
      </c>
      <c r="G470" s="101">
        <v>100</v>
      </c>
      <c r="H470" s="49">
        <v>46764</v>
      </c>
      <c r="I470" s="50">
        <v>49923</v>
      </c>
      <c r="J470" s="50">
        <v>49923</v>
      </c>
    </row>
    <row r="471" spans="2:10" ht="78.75" x14ac:dyDescent="0.25">
      <c r="B471" s="294" t="s">
        <v>110</v>
      </c>
      <c r="C471" s="527">
        <v>872</v>
      </c>
      <c r="D471" s="98" t="s">
        <v>165</v>
      </c>
      <c r="E471" s="99" t="s">
        <v>25</v>
      </c>
      <c r="F471" s="192" t="s">
        <v>565</v>
      </c>
      <c r="G471" s="101">
        <v>200</v>
      </c>
      <c r="H471" s="271">
        <v>12522.9</v>
      </c>
      <c r="I471" s="50">
        <v>11751.5</v>
      </c>
      <c r="J471" s="50"/>
    </row>
    <row r="472" spans="2:10" ht="78.75" x14ac:dyDescent="0.25">
      <c r="B472" s="294" t="s">
        <v>445</v>
      </c>
      <c r="C472" s="527">
        <v>872</v>
      </c>
      <c r="D472" s="98" t="s">
        <v>165</v>
      </c>
      <c r="E472" s="99" t="s">
        <v>25</v>
      </c>
      <c r="F472" s="192" t="s">
        <v>565</v>
      </c>
      <c r="G472" s="101" t="s">
        <v>426</v>
      </c>
      <c r="H472" s="271">
        <v>54065.5</v>
      </c>
      <c r="I472" s="50">
        <v>55306.5</v>
      </c>
      <c r="J472" s="50">
        <v>48201</v>
      </c>
    </row>
    <row r="473" spans="2:10" ht="47.25" x14ac:dyDescent="0.25">
      <c r="B473" s="294" t="s">
        <v>555</v>
      </c>
      <c r="C473" s="527">
        <v>872</v>
      </c>
      <c r="D473" s="98" t="s">
        <v>165</v>
      </c>
      <c r="E473" s="99" t="s">
        <v>25</v>
      </c>
      <c r="F473" s="192" t="s">
        <v>565</v>
      </c>
      <c r="G473" s="101">
        <v>800</v>
      </c>
      <c r="H473" s="49">
        <v>7.4</v>
      </c>
      <c r="I473" s="50">
        <v>5.4</v>
      </c>
      <c r="J473" s="50"/>
    </row>
    <row r="474" spans="2:10" ht="78.75" x14ac:dyDescent="0.25">
      <c r="B474" s="329" t="s">
        <v>566</v>
      </c>
      <c r="C474" s="528">
        <v>872</v>
      </c>
      <c r="D474" s="90" t="s">
        <v>165</v>
      </c>
      <c r="E474" s="91" t="s">
        <v>25</v>
      </c>
      <c r="F474" s="187" t="s">
        <v>567</v>
      </c>
      <c r="G474" s="93"/>
      <c r="H474" s="61">
        <f t="shared" ref="H474:J474" si="191">H476+H475</f>
        <v>1450</v>
      </c>
      <c r="I474" s="61">
        <f t="shared" si="191"/>
        <v>1450</v>
      </c>
      <c r="J474" s="61">
        <f t="shared" si="191"/>
        <v>0</v>
      </c>
    </row>
    <row r="475" spans="2:10" ht="47.25" x14ac:dyDescent="0.25">
      <c r="B475" s="522" t="s">
        <v>46</v>
      </c>
      <c r="C475" s="519" t="s">
        <v>542</v>
      </c>
      <c r="D475" s="98" t="s">
        <v>165</v>
      </c>
      <c r="E475" s="99" t="s">
        <v>25</v>
      </c>
      <c r="F475" s="192" t="s">
        <v>568</v>
      </c>
      <c r="G475" s="99" t="s">
        <v>39</v>
      </c>
      <c r="H475" s="64">
        <v>450</v>
      </c>
      <c r="I475" s="65">
        <v>450</v>
      </c>
      <c r="J475" s="65"/>
    </row>
    <row r="476" spans="2:10" ht="47.25" x14ac:dyDescent="0.25">
      <c r="B476" s="522" t="s">
        <v>458</v>
      </c>
      <c r="C476" s="519" t="s">
        <v>542</v>
      </c>
      <c r="D476" s="98" t="s">
        <v>165</v>
      </c>
      <c r="E476" s="99" t="s">
        <v>25</v>
      </c>
      <c r="F476" s="192" t="s">
        <v>568</v>
      </c>
      <c r="G476" s="99" t="s">
        <v>426</v>
      </c>
      <c r="H476" s="64">
        <v>1000</v>
      </c>
      <c r="I476" s="65">
        <v>1000</v>
      </c>
      <c r="J476" s="65"/>
    </row>
    <row r="477" spans="2:10" ht="31.5" x14ac:dyDescent="0.25">
      <c r="B477" s="292" t="s">
        <v>279</v>
      </c>
      <c r="C477" s="524">
        <v>872</v>
      </c>
      <c r="D477" s="82" t="s">
        <v>165</v>
      </c>
      <c r="E477" s="83" t="s">
        <v>25</v>
      </c>
      <c r="F477" s="183" t="s">
        <v>280</v>
      </c>
      <c r="G477" s="293"/>
      <c r="H477" s="86">
        <f t="shared" ref="H477:J478" si="192">H478</f>
        <v>6278.7</v>
      </c>
      <c r="I477" s="86">
        <f t="shared" si="192"/>
        <v>5599.4</v>
      </c>
      <c r="J477" s="86">
        <f t="shared" si="192"/>
        <v>2975.9</v>
      </c>
    </row>
    <row r="478" spans="2:10" ht="31.5" x14ac:dyDescent="0.25">
      <c r="B478" s="525" t="s">
        <v>551</v>
      </c>
      <c r="C478" s="526">
        <v>872</v>
      </c>
      <c r="D478" s="90" t="s">
        <v>165</v>
      </c>
      <c r="E478" s="91" t="s">
        <v>25</v>
      </c>
      <c r="F478" s="187" t="s">
        <v>569</v>
      </c>
      <c r="G478" s="345"/>
      <c r="H478" s="61">
        <f>H479</f>
        <v>6278.7</v>
      </c>
      <c r="I478" s="61">
        <f t="shared" si="192"/>
        <v>5599.4</v>
      </c>
      <c r="J478" s="61">
        <f t="shared" si="192"/>
        <v>2975.9</v>
      </c>
    </row>
    <row r="479" spans="2:10" ht="78.75" x14ac:dyDescent="0.25">
      <c r="B479" s="294" t="s">
        <v>445</v>
      </c>
      <c r="C479" s="527">
        <v>872</v>
      </c>
      <c r="D479" s="98" t="s">
        <v>165</v>
      </c>
      <c r="E479" s="99" t="s">
        <v>25</v>
      </c>
      <c r="F479" s="192" t="s">
        <v>570</v>
      </c>
      <c r="G479" s="101" t="s">
        <v>426</v>
      </c>
      <c r="H479" s="49">
        <v>6278.7</v>
      </c>
      <c r="I479" s="50">
        <v>5599.4</v>
      </c>
      <c r="J479" s="50">
        <v>2975.9</v>
      </c>
    </row>
    <row r="480" spans="2:10" ht="47.25" x14ac:dyDescent="0.25">
      <c r="B480" s="73" t="s">
        <v>475</v>
      </c>
      <c r="C480" s="74">
        <v>872</v>
      </c>
      <c r="D480" s="157" t="s">
        <v>165</v>
      </c>
      <c r="E480" s="177" t="s">
        <v>25</v>
      </c>
      <c r="F480" s="339" t="s">
        <v>62</v>
      </c>
      <c r="G480" s="74"/>
      <c r="H480" s="180">
        <f>H481</f>
        <v>50</v>
      </c>
      <c r="I480" s="180">
        <f t="shared" ref="I480:J482" si="193">I481</f>
        <v>50</v>
      </c>
      <c r="J480" s="180">
        <f t="shared" si="193"/>
        <v>0</v>
      </c>
    </row>
    <row r="481" spans="2:10" ht="31.5" x14ac:dyDescent="0.25">
      <c r="B481" s="80" t="s">
        <v>476</v>
      </c>
      <c r="C481" s="81">
        <v>872</v>
      </c>
      <c r="D481" s="161" t="s">
        <v>165</v>
      </c>
      <c r="E481" s="162" t="s">
        <v>25</v>
      </c>
      <c r="F481" s="337" t="s">
        <v>477</v>
      </c>
      <c r="G481" s="201"/>
      <c r="H481" s="202">
        <f>H482</f>
        <v>50</v>
      </c>
      <c r="I481" s="202">
        <f t="shared" si="193"/>
        <v>50</v>
      </c>
      <c r="J481" s="202">
        <f t="shared" si="193"/>
        <v>0</v>
      </c>
    </row>
    <row r="482" spans="2:10" ht="63" x14ac:dyDescent="0.25">
      <c r="B482" s="88" t="s">
        <v>478</v>
      </c>
      <c r="C482" s="89">
        <v>872</v>
      </c>
      <c r="D482" s="165" t="s">
        <v>165</v>
      </c>
      <c r="E482" s="166" t="s">
        <v>25</v>
      </c>
      <c r="F482" s="338" t="s">
        <v>479</v>
      </c>
      <c r="G482" s="127"/>
      <c r="H482" s="203">
        <f>H483</f>
        <v>50</v>
      </c>
      <c r="I482" s="203">
        <f t="shared" si="193"/>
        <v>50</v>
      </c>
      <c r="J482" s="203">
        <f t="shared" si="193"/>
        <v>0</v>
      </c>
    </row>
    <row r="483" spans="2:10" ht="48" thickBot="1" x14ac:dyDescent="0.3">
      <c r="B483" s="96" t="s">
        <v>458</v>
      </c>
      <c r="C483" s="97">
        <v>872</v>
      </c>
      <c r="D483" s="190" t="s">
        <v>165</v>
      </c>
      <c r="E483" s="191" t="s">
        <v>25</v>
      </c>
      <c r="F483" s="340" t="s">
        <v>480</v>
      </c>
      <c r="G483" s="257">
        <v>600</v>
      </c>
      <c r="H483" s="64">
        <v>50</v>
      </c>
      <c r="I483" s="65">
        <v>50</v>
      </c>
      <c r="J483" s="65"/>
    </row>
    <row r="484" spans="2:10" ht="32.25" thickBot="1" x14ac:dyDescent="0.3">
      <c r="B484" s="151" t="s">
        <v>345</v>
      </c>
      <c r="C484" s="366">
        <v>872</v>
      </c>
      <c r="D484" s="208" t="s">
        <v>186</v>
      </c>
      <c r="E484" s="367" t="s">
        <v>161</v>
      </c>
      <c r="F484" s="368"/>
      <c r="G484" s="368"/>
      <c r="H484" s="21">
        <f t="shared" ref="H484:J484" si="194">H485+H497</f>
        <v>42286.899999999994</v>
      </c>
      <c r="I484" s="21">
        <f t="shared" si="194"/>
        <v>44071.6</v>
      </c>
      <c r="J484" s="21">
        <f t="shared" si="194"/>
        <v>42853.599999999999</v>
      </c>
    </row>
    <row r="485" spans="2:10" ht="47.25" x14ac:dyDescent="0.25">
      <c r="B485" s="73" t="s">
        <v>278</v>
      </c>
      <c r="C485" s="516">
        <v>872</v>
      </c>
      <c r="D485" s="75" t="s">
        <v>165</v>
      </c>
      <c r="E485" s="76" t="s">
        <v>41</v>
      </c>
      <c r="F485" s="290" t="s">
        <v>54</v>
      </c>
      <c r="G485" s="291"/>
      <c r="H485" s="79">
        <f>H486</f>
        <v>41773.899999999994</v>
      </c>
      <c r="I485" s="79">
        <f t="shared" ref="I485:J486" si="195">I486</f>
        <v>43741.599999999999</v>
      </c>
      <c r="J485" s="79">
        <f t="shared" si="195"/>
        <v>42853.599999999999</v>
      </c>
    </row>
    <row r="486" spans="2:10" ht="31.5" x14ac:dyDescent="0.25">
      <c r="B486" s="292" t="s">
        <v>303</v>
      </c>
      <c r="C486" s="524">
        <v>872</v>
      </c>
      <c r="D486" s="82" t="s">
        <v>165</v>
      </c>
      <c r="E486" s="83" t="s">
        <v>41</v>
      </c>
      <c r="F486" s="183" t="s">
        <v>342</v>
      </c>
      <c r="G486" s="85"/>
      <c r="H486" s="86">
        <f>H487</f>
        <v>41773.899999999994</v>
      </c>
      <c r="I486" s="86">
        <f t="shared" si="195"/>
        <v>43741.599999999999</v>
      </c>
      <c r="J486" s="86">
        <f t="shared" si="195"/>
        <v>42853.599999999999</v>
      </c>
    </row>
    <row r="487" spans="2:10" ht="31.5" x14ac:dyDescent="0.25">
      <c r="B487" s="88" t="s">
        <v>79</v>
      </c>
      <c r="C487" s="526">
        <v>872</v>
      </c>
      <c r="D487" s="165" t="s">
        <v>165</v>
      </c>
      <c r="E487" s="166" t="s">
        <v>41</v>
      </c>
      <c r="F487" s="128" t="s">
        <v>571</v>
      </c>
      <c r="G487" s="127"/>
      <c r="H487" s="61">
        <f t="shared" ref="H487:J487" si="196">SUM(H488:H496)</f>
        <v>41773.899999999994</v>
      </c>
      <c r="I487" s="61">
        <f t="shared" si="196"/>
        <v>43741.599999999999</v>
      </c>
      <c r="J487" s="61">
        <f t="shared" si="196"/>
        <v>42853.599999999999</v>
      </c>
    </row>
    <row r="488" spans="2:10" ht="126" x14ac:dyDescent="0.25">
      <c r="B488" s="96" t="s">
        <v>553</v>
      </c>
      <c r="C488" s="519">
        <v>872</v>
      </c>
      <c r="D488" s="190" t="s">
        <v>165</v>
      </c>
      <c r="E488" s="191" t="s">
        <v>41</v>
      </c>
      <c r="F488" s="132" t="s">
        <v>572</v>
      </c>
      <c r="G488" s="257" t="s">
        <v>32</v>
      </c>
      <c r="H488" s="49">
        <v>28581.8</v>
      </c>
      <c r="I488" s="50">
        <v>30424.9</v>
      </c>
      <c r="J488" s="50">
        <v>30424.9</v>
      </c>
    </row>
    <row r="489" spans="2:10" ht="78.75" x14ac:dyDescent="0.25">
      <c r="B489" s="294" t="s">
        <v>110</v>
      </c>
      <c r="C489" s="527">
        <v>872</v>
      </c>
      <c r="D489" s="190" t="s">
        <v>165</v>
      </c>
      <c r="E489" s="191" t="s">
        <v>41</v>
      </c>
      <c r="F489" s="132" t="s">
        <v>572</v>
      </c>
      <c r="G489" s="257" t="s">
        <v>39</v>
      </c>
      <c r="H489" s="271">
        <v>667.9</v>
      </c>
      <c r="I489" s="50">
        <v>396.4</v>
      </c>
      <c r="J489" s="50"/>
    </row>
    <row r="490" spans="2:10" ht="47.25" x14ac:dyDescent="0.25">
      <c r="B490" s="424" t="s">
        <v>555</v>
      </c>
      <c r="C490" s="527">
        <v>872</v>
      </c>
      <c r="D490" s="190" t="s">
        <v>165</v>
      </c>
      <c r="E490" s="191" t="s">
        <v>41</v>
      </c>
      <c r="F490" s="132" t="s">
        <v>572</v>
      </c>
      <c r="G490" s="131">
        <v>800</v>
      </c>
      <c r="H490" s="271">
        <v>2</v>
      </c>
      <c r="I490" s="50"/>
      <c r="J490" s="50"/>
    </row>
    <row r="491" spans="2:10" ht="110.25" x14ac:dyDescent="0.25">
      <c r="B491" s="96" t="s">
        <v>573</v>
      </c>
      <c r="C491" s="519">
        <v>872</v>
      </c>
      <c r="D491" s="190" t="s">
        <v>165</v>
      </c>
      <c r="E491" s="191" t="s">
        <v>41</v>
      </c>
      <c r="F491" s="132" t="s">
        <v>574</v>
      </c>
      <c r="G491" s="257" t="s">
        <v>32</v>
      </c>
      <c r="H491" s="49">
        <v>7230</v>
      </c>
      <c r="I491" s="50">
        <v>7546</v>
      </c>
      <c r="J491" s="50">
        <v>7546</v>
      </c>
    </row>
    <row r="492" spans="2:10" ht="63" x14ac:dyDescent="0.25">
      <c r="B492" s="294" t="s">
        <v>434</v>
      </c>
      <c r="C492" s="527">
        <v>872</v>
      </c>
      <c r="D492" s="190" t="s">
        <v>165</v>
      </c>
      <c r="E492" s="191" t="s">
        <v>41</v>
      </c>
      <c r="F492" s="132" t="s">
        <v>574</v>
      </c>
      <c r="G492" s="257" t="s">
        <v>39</v>
      </c>
      <c r="H492" s="271">
        <v>222.2</v>
      </c>
      <c r="I492" s="50">
        <v>197.7</v>
      </c>
      <c r="J492" s="50"/>
    </row>
    <row r="493" spans="2:10" ht="47.25" x14ac:dyDescent="0.25">
      <c r="B493" s="424" t="s">
        <v>435</v>
      </c>
      <c r="C493" s="527">
        <v>872</v>
      </c>
      <c r="D493" s="190" t="s">
        <v>165</v>
      </c>
      <c r="E493" s="191" t="s">
        <v>41</v>
      </c>
      <c r="F493" s="132" t="s">
        <v>574</v>
      </c>
      <c r="G493" s="131">
        <v>800</v>
      </c>
      <c r="H493" s="271">
        <v>1</v>
      </c>
      <c r="I493" s="50"/>
      <c r="J493" s="50"/>
    </row>
    <row r="494" spans="2:10" ht="110.25" x14ac:dyDescent="0.25">
      <c r="B494" s="424" t="s">
        <v>49</v>
      </c>
      <c r="C494" s="527">
        <v>872</v>
      </c>
      <c r="D494" s="190" t="s">
        <v>165</v>
      </c>
      <c r="E494" s="191" t="s">
        <v>41</v>
      </c>
      <c r="F494" s="132" t="s">
        <v>575</v>
      </c>
      <c r="G494" s="131">
        <v>100</v>
      </c>
      <c r="H494" s="271">
        <v>4688.5</v>
      </c>
      <c r="I494" s="50">
        <v>4892.7</v>
      </c>
      <c r="J494" s="50">
        <v>4882.7</v>
      </c>
    </row>
    <row r="495" spans="2:10" ht="63" x14ac:dyDescent="0.25">
      <c r="B495" s="424" t="s">
        <v>37</v>
      </c>
      <c r="C495" s="527">
        <v>872</v>
      </c>
      <c r="D495" s="190" t="s">
        <v>165</v>
      </c>
      <c r="E495" s="191" t="s">
        <v>41</v>
      </c>
      <c r="F495" s="132" t="s">
        <v>575</v>
      </c>
      <c r="G495" s="131">
        <v>200</v>
      </c>
      <c r="H495" s="271">
        <v>375.9</v>
      </c>
      <c r="I495" s="50">
        <v>280.3</v>
      </c>
      <c r="J495" s="50"/>
    </row>
    <row r="496" spans="2:10" ht="47.25" x14ac:dyDescent="0.25">
      <c r="B496" s="529" t="s">
        <v>50</v>
      </c>
      <c r="C496" s="530">
        <v>872</v>
      </c>
      <c r="D496" s="505" t="s">
        <v>165</v>
      </c>
      <c r="E496" s="304" t="s">
        <v>41</v>
      </c>
      <c r="F496" s="250" t="s">
        <v>575</v>
      </c>
      <c r="G496" s="249">
        <v>800</v>
      </c>
      <c r="H496" s="49">
        <v>4.5999999999999996</v>
      </c>
      <c r="I496" s="50">
        <v>3.6</v>
      </c>
      <c r="J496" s="50"/>
    </row>
    <row r="497" spans="2:10" ht="94.5" x14ac:dyDescent="0.25">
      <c r="B497" s="220" t="s">
        <v>218</v>
      </c>
      <c r="C497" s="74">
        <v>872</v>
      </c>
      <c r="D497" s="236" t="s">
        <v>165</v>
      </c>
      <c r="E497" s="431" t="s">
        <v>41</v>
      </c>
      <c r="F497" s="432" t="s">
        <v>219</v>
      </c>
      <c r="G497" s="433"/>
      <c r="H497" s="159">
        <f>H498</f>
        <v>513</v>
      </c>
      <c r="I497" s="159">
        <f t="shared" ref="I497:J497" si="197">I498</f>
        <v>330</v>
      </c>
      <c r="J497" s="159">
        <f t="shared" si="197"/>
        <v>0</v>
      </c>
    </row>
    <row r="498" spans="2:10" ht="31.5" x14ac:dyDescent="0.25">
      <c r="B498" s="160" t="s">
        <v>220</v>
      </c>
      <c r="C498" s="81">
        <v>872</v>
      </c>
      <c r="D498" s="238" t="s">
        <v>165</v>
      </c>
      <c r="E498" s="239" t="s">
        <v>41</v>
      </c>
      <c r="F498" s="200" t="s">
        <v>221</v>
      </c>
      <c r="G498" s="240"/>
      <c r="H498" s="202">
        <f t="shared" ref="H498:J498" si="198">H501+H499+H503</f>
        <v>513</v>
      </c>
      <c r="I498" s="202">
        <f t="shared" si="198"/>
        <v>330</v>
      </c>
      <c r="J498" s="202">
        <f t="shared" si="198"/>
        <v>0</v>
      </c>
    </row>
    <row r="499" spans="2:10" ht="63" x14ac:dyDescent="0.25">
      <c r="B499" s="88" t="s">
        <v>222</v>
      </c>
      <c r="C499" s="89">
        <v>872</v>
      </c>
      <c r="D499" s="252" t="s">
        <v>165</v>
      </c>
      <c r="E499" s="127" t="s">
        <v>41</v>
      </c>
      <c r="F499" s="128" t="s">
        <v>223</v>
      </c>
      <c r="G499" s="127"/>
      <c r="H499" s="61">
        <f t="shared" ref="H499:J499" si="199">H500</f>
        <v>170</v>
      </c>
      <c r="I499" s="94">
        <f t="shared" si="199"/>
        <v>130</v>
      </c>
      <c r="J499" s="94">
        <f t="shared" si="199"/>
        <v>0</v>
      </c>
    </row>
    <row r="500" spans="2:10" ht="63" x14ac:dyDescent="0.25">
      <c r="B500" s="96" t="s">
        <v>224</v>
      </c>
      <c r="C500" s="97">
        <v>872</v>
      </c>
      <c r="D500" s="253" t="s">
        <v>165</v>
      </c>
      <c r="E500" s="131" t="s">
        <v>41</v>
      </c>
      <c r="F500" s="132" t="s">
        <v>225</v>
      </c>
      <c r="G500" s="131">
        <v>200</v>
      </c>
      <c r="H500" s="64">
        <v>170</v>
      </c>
      <c r="I500" s="64">
        <v>130</v>
      </c>
      <c r="J500" s="64"/>
    </row>
    <row r="501" spans="2:10" ht="63" x14ac:dyDescent="0.25">
      <c r="B501" s="88" t="s">
        <v>226</v>
      </c>
      <c r="C501" s="89">
        <v>872</v>
      </c>
      <c r="D501" s="252" t="s">
        <v>165</v>
      </c>
      <c r="E501" s="127" t="s">
        <v>41</v>
      </c>
      <c r="F501" s="128" t="s">
        <v>227</v>
      </c>
      <c r="G501" s="127"/>
      <c r="H501" s="61">
        <f t="shared" ref="H501:J501" si="200">H502</f>
        <v>340</v>
      </c>
      <c r="I501" s="94">
        <f t="shared" si="200"/>
        <v>200</v>
      </c>
      <c r="J501" s="94">
        <f t="shared" si="200"/>
        <v>0</v>
      </c>
    </row>
    <row r="502" spans="2:10" ht="78.75" x14ac:dyDescent="0.25">
      <c r="B502" s="96" t="s">
        <v>228</v>
      </c>
      <c r="C502" s="97">
        <v>872</v>
      </c>
      <c r="D502" s="253" t="s">
        <v>165</v>
      </c>
      <c r="E502" s="131" t="s">
        <v>41</v>
      </c>
      <c r="F502" s="132" t="s">
        <v>229</v>
      </c>
      <c r="G502" s="131">
        <v>200</v>
      </c>
      <c r="H502" s="64">
        <v>340</v>
      </c>
      <c r="I502" s="64">
        <v>200</v>
      </c>
      <c r="J502" s="64"/>
    </row>
    <row r="503" spans="2:10" ht="47.25" x14ac:dyDescent="0.25">
      <c r="B503" s="88" t="s">
        <v>230</v>
      </c>
      <c r="C503" s="89">
        <v>872</v>
      </c>
      <c r="D503" s="252" t="s">
        <v>165</v>
      </c>
      <c r="E503" s="127" t="s">
        <v>41</v>
      </c>
      <c r="F503" s="128" t="s">
        <v>231</v>
      </c>
      <c r="G503" s="127"/>
      <c r="H503" s="61">
        <f t="shared" ref="H503:J503" si="201">H504</f>
        <v>3</v>
      </c>
      <c r="I503" s="94">
        <f t="shared" si="201"/>
        <v>0</v>
      </c>
      <c r="J503" s="94">
        <f t="shared" si="201"/>
        <v>0</v>
      </c>
    </row>
    <row r="504" spans="2:10" ht="63.75" thickBot="1" x14ac:dyDescent="0.3">
      <c r="B504" s="96" t="s">
        <v>232</v>
      </c>
      <c r="C504" s="97">
        <v>872</v>
      </c>
      <c r="D504" s="253" t="s">
        <v>165</v>
      </c>
      <c r="E504" s="131" t="s">
        <v>41</v>
      </c>
      <c r="F504" s="132" t="s">
        <v>233</v>
      </c>
      <c r="G504" s="131">
        <v>200</v>
      </c>
      <c r="H504" s="64">
        <v>3</v>
      </c>
      <c r="I504" s="65"/>
      <c r="J504" s="65"/>
    </row>
    <row r="505" spans="2:10" ht="16.5" thickBot="1" x14ac:dyDescent="0.3">
      <c r="B505" s="531" t="s">
        <v>352</v>
      </c>
      <c r="C505" s="532">
        <v>872</v>
      </c>
      <c r="D505" s="533">
        <v>10</v>
      </c>
      <c r="E505" s="534"/>
      <c r="F505" s="534"/>
      <c r="G505" s="535"/>
      <c r="H505" s="536">
        <f t="shared" ref="H505:J506" si="202">H506</f>
        <v>441</v>
      </c>
      <c r="I505" s="536">
        <f t="shared" si="202"/>
        <v>457</v>
      </c>
      <c r="J505" s="536">
        <f t="shared" si="202"/>
        <v>474</v>
      </c>
    </row>
    <row r="506" spans="2:10" ht="16.5" thickBot="1" x14ac:dyDescent="0.3">
      <c r="B506" s="531" t="s">
        <v>353</v>
      </c>
      <c r="C506" s="532">
        <v>872</v>
      </c>
      <c r="D506" s="533">
        <v>10</v>
      </c>
      <c r="E506" s="537" t="s">
        <v>34</v>
      </c>
      <c r="F506" s="534"/>
      <c r="G506" s="535"/>
      <c r="H506" s="536">
        <f t="shared" si="202"/>
        <v>441</v>
      </c>
      <c r="I506" s="536">
        <f t="shared" si="202"/>
        <v>457</v>
      </c>
      <c r="J506" s="536">
        <f t="shared" si="202"/>
        <v>474</v>
      </c>
    </row>
    <row r="507" spans="2:10" ht="47.25" x14ac:dyDescent="0.25">
      <c r="B507" s="217" t="s">
        <v>278</v>
      </c>
      <c r="C507" s="538" t="s">
        <v>542</v>
      </c>
      <c r="D507" s="449" t="s">
        <v>43</v>
      </c>
      <c r="E507" s="449" t="s">
        <v>35</v>
      </c>
      <c r="F507" s="539" t="s">
        <v>54</v>
      </c>
      <c r="G507" s="451"/>
      <c r="H507" s="452">
        <f t="shared" ref="H507:J507" si="203">H511+H508</f>
        <v>441</v>
      </c>
      <c r="I507" s="452">
        <f t="shared" si="203"/>
        <v>457</v>
      </c>
      <c r="J507" s="452">
        <f t="shared" si="203"/>
        <v>474</v>
      </c>
    </row>
    <row r="508" spans="2:10" ht="31.5" x14ac:dyDescent="0.25">
      <c r="B508" s="540" t="s">
        <v>303</v>
      </c>
      <c r="C508" s="541">
        <v>872</v>
      </c>
      <c r="D508" s="542" t="s">
        <v>43</v>
      </c>
      <c r="E508" s="543" t="s">
        <v>35</v>
      </c>
      <c r="F508" s="544" t="s">
        <v>342</v>
      </c>
      <c r="G508" s="545"/>
      <c r="H508" s="546">
        <f t="shared" ref="H508:J509" si="204">H509</f>
        <v>40</v>
      </c>
      <c r="I508" s="546">
        <f t="shared" si="204"/>
        <v>40</v>
      </c>
      <c r="J508" s="546">
        <f t="shared" si="204"/>
        <v>40</v>
      </c>
    </row>
    <row r="509" spans="2:10" ht="47.25" x14ac:dyDescent="0.25">
      <c r="B509" s="547" t="s">
        <v>576</v>
      </c>
      <c r="C509" s="548">
        <v>872</v>
      </c>
      <c r="D509" s="549" t="s">
        <v>43</v>
      </c>
      <c r="E509" s="309" t="s">
        <v>35</v>
      </c>
      <c r="F509" s="310" t="s">
        <v>577</v>
      </c>
      <c r="G509" s="243"/>
      <c r="H509" s="311">
        <f t="shared" si="204"/>
        <v>40</v>
      </c>
      <c r="I509" s="311">
        <f t="shared" si="204"/>
        <v>40</v>
      </c>
      <c r="J509" s="311">
        <f t="shared" si="204"/>
        <v>40</v>
      </c>
    </row>
    <row r="510" spans="2:10" ht="173.25" x14ac:dyDescent="0.25">
      <c r="B510" s="246" t="s">
        <v>578</v>
      </c>
      <c r="C510" s="504">
        <v>872</v>
      </c>
      <c r="D510" s="505" t="s">
        <v>43</v>
      </c>
      <c r="E510" s="304" t="s">
        <v>35</v>
      </c>
      <c r="F510" s="305" t="s">
        <v>579</v>
      </c>
      <c r="G510" s="249">
        <v>100</v>
      </c>
      <c r="H510" s="506">
        <v>40</v>
      </c>
      <c r="I510" s="507">
        <v>40</v>
      </c>
      <c r="J510" s="507">
        <v>40</v>
      </c>
    </row>
    <row r="511" spans="2:10" ht="31.5" x14ac:dyDescent="0.25">
      <c r="B511" s="550" t="s">
        <v>543</v>
      </c>
      <c r="C511" s="551" t="s">
        <v>542</v>
      </c>
      <c r="D511" s="552" t="s">
        <v>43</v>
      </c>
      <c r="E511" s="552" t="s">
        <v>35</v>
      </c>
      <c r="F511" s="544" t="s">
        <v>544</v>
      </c>
      <c r="G511" s="553"/>
      <c r="H511" s="554">
        <f t="shared" ref="H511:J511" si="205">H512</f>
        <v>401</v>
      </c>
      <c r="I511" s="555">
        <f t="shared" si="205"/>
        <v>417</v>
      </c>
      <c r="J511" s="555">
        <f t="shared" si="205"/>
        <v>434</v>
      </c>
    </row>
    <row r="512" spans="2:10" ht="31.5" x14ac:dyDescent="0.25">
      <c r="B512" s="556" t="s">
        <v>516</v>
      </c>
      <c r="C512" s="557" t="s">
        <v>542</v>
      </c>
      <c r="D512" s="425" t="s">
        <v>43</v>
      </c>
      <c r="E512" s="425" t="s">
        <v>35</v>
      </c>
      <c r="F512" s="310" t="s">
        <v>580</v>
      </c>
      <c r="G512" s="553"/>
      <c r="H512" s="245">
        <f t="shared" ref="H512:J512" si="206">H514+H513</f>
        <v>401</v>
      </c>
      <c r="I512" s="245">
        <f t="shared" si="206"/>
        <v>417</v>
      </c>
      <c r="J512" s="245">
        <f t="shared" si="206"/>
        <v>434</v>
      </c>
    </row>
    <row r="513" spans="2:10" ht="189" x14ac:dyDescent="0.25">
      <c r="B513" s="246" t="s">
        <v>518</v>
      </c>
      <c r="C513" s="558" t="s">
        <v>542</v>
      </c>
      <c r="D513" s="456" t="s">
        <v>43</v>
      </c>
      <c r="E513" s="456" t="s">
        <v>35</v>
      </c>
      <c r="F513" s="305" t="s">
        <v>581</v>
      </c>
      <c r="G513" s="457">
        <v>100</v>
      </c>
      <c r="H513" s="49">
        <v>296</v>
      </c>
      <c r="I513" s="50">
        <v>310</v>
      </c>
      <c r="J513" s="50">
        <v>325</v>
      </c>
    </row>
    <row r="514" spans="2:10" ht="126.75" thickBot="1" x14ac:dyDescent="0.3">
      <c r="B514" s="96" t="s">
        <v>526</v>
      </c>
      <c r="C514" s="503" t="s">
        <v>542</v>
      </c>
      <c r="D514" s="257" t="s">
        <v>43</v>
      </c>
      <c r="E514" s="257" t="s">
        <v>35</v>
      </c>
      <c r="F514" s="100" t="s">
        <v>581</v>
      </c>
      <c r="G514" s="133">
        <v>300</v>
      </c>
      <c r="H514" s="64">
        <v>105</v>
      </c>
      <c r="I514" s="65">
        <v>107</v>
      </c>
      <c r="J514" s="65">
        <v>109</v>
      </c>
    </row>
    <row r="515" spans="2:10" ht="32.25" thickBot="1" x14ac:dyDescent="0.3">
      <c r="B515" s="559" t="s">
        <v>582</v>
      </c>
      <c r="C515" s="560">
        <v>873</v>
      </c>
      <c r="D515" s="561"/>
      <c r="E515" s="562"/>
      <c r="F515" s="563"/>
      <c r="G515" s="564"/>
      <c r="H515" s="458">
        <f t="shared" ref="H515:J515" si="207">H516</f>
        <v>183335.10000000003</v>
      </c>
      <c r="I515" s="458">
        <f t="shared" si="207"/>
        <v>191316.80000000002</v>
      </c>
      <c r="J515" s="458">
        <f t="shared" si="207"/>
        <v>186101.40000000002</v>
      </c>
    </row>
    <row r="516" spans="2:10" ht="16.5" thickBot="1" x14ac:dyDescent="0.3">
      <c r="B516" s="151" t="s">
        <v>352</v>
      </c>
      <c r="C516" s="13">
        <v>873</v>
      </c>
      <c r="D516" s="369">
        <v>10</v>
      </c>
      <c r="E516" s="370"/>
      <c r="F516" s="370"/>
      <c r="G516" s="371"/>
      <c r="H516" s="21">
        <f>H517+H526+H539+H596+H610</f>
        <v>183335.10000000003</v>
      </c>
      <c r="I516" s="21">
        <f>I517+I526+I539+I596+I610</f>
        <v>191316.80000000002</v>
      </c>
      <c r="J516" s="21">
        <f>J517+J526+J539+J596+J610</f>
        <v>186101.40000000002</v>
      </c>
    </row>
    <row r="517" spans="2:10" x14ac:dyDescent="0.25">
      <c r="B517" s="22" t="s">
        <v>583</v>
      </c>
      <c r="C517" s="26">
        <v>873</v>
      </c>
      <c r="D517" s="24">
        <v>10</v>
      </c>
      <c r="E517" s="25" t="s">
        <v>272</v>
      </c>
      <c r="F517" s="26"/>
      <c r="G517" s="156"/>
      <c r="H517" s="27">
        <f t="shared" ref="H517:J518" si="208">H518</f>
        <v>10267</v>
      </c>
      <c r="I517" s="27">
        <f t="shared" si="208"/>
        <v>10791.9</v>
      </c>
      <c r="J517" s="27">
        <f t="shared" si="208"/>
        <v>0</v>
      </c>
    </row>
    <row r="518" spans="2:10" ht="47.25" x14ac:dyDescent="0.25">
      <c r="B518" s="73" t="s">
        <v>113</v>
      </c>
      <c r="C518" s="74">
        <v>873</v>
      </c>
      <c r="D518" s="157" t="s">
        <v>43</v>
      </c>
      <c r="E518" s="158" t="s">
        <v>25</v>
      </c>
      <c r="F518" s="290" t="s">
        <v>41</v>
      </c>
      <c r="G518" s="124"/>
      <c r="H518" s="180">
        <f t="shared" si="208"/>
        <v>10267</v>
      </c>
      <c r="I518" s="207">
        <f t="shared" si="208"/>
        <v>10791.9</v>
      </c>
      <c r="J518" s="207">
        <f t="shared" si="208"/>
        <v>0</v>
      </c>
    </row>
    <row r="519" spans="2:10" ht="31.5" x14ac:dyDescent="0.25">
      <c r="B519" s="514" t="s">
        <v>584</v>
      </c>
      <c r="C519" s="147">
        <v>873</v>
      </c>
      <c r="D519" s="161" t="s">
        <v>43</v>
      </c>
      <c r="E519" s="162" t="s">
        <v>25</v>
      </c>
      <c r="F519" s="183" t="s">
        <v>585</v>
      </c>
      <c r="G519" s="382"/>
      <c r="H519" s="202">
        <f t="shared" ref="H519:J519" si="209">H520+H523</f>
        <v>10267</v>
      </c>
      <c r="I519" s="202">
        <f t="shared" si="209"/>
        <v>10791.9</v>
      </c>
      <c r="J519" s="202">
        <f t="shared" si="209"/>
        <v>0</v>
      </c>
    </row>
    <row r="520" spans="2:10" ht="63" x14ac:dyDescent="0.25">
      <c r="B520" s="565" t="s">
        <v>586</v>
      </c>
      <c r="C520" s="37">
        <v>873</v>
      </c>
      <c r="D520" s="165" t="s">
        <v>43</v>
      </c>
      <c r="E520" s="166" t="s">
        <v>25</v>
      </c>
      <c r="F520" s="187" t="s">
        <v>587</v>
      </c>
      <c r="G520" s="129"/>
      <c r="H520" s="203">
        <f t="shared" ref="H520:J520" si="210">H522+H521</f>
        <v>9506.2999999999993</v>
      </c>
      <c r="I520" s="203">
        <f t="shared" si="210"/>
        <v>9992.2999999999993</v>
      </c>
      <c r="J520" s="203">
        <f t="shared" si="210"/>
        <v>0</v>
      </c>
    </row>
    <row r="521" spans="2:10" ht="63" x14ac:dyDescent="0.25">
      <c r="B521" s="566" t="s">
        <v>588</v>
      </c>
      <c r="C521" s="44">
        <v>873</v>
      </c>
      <c r="D521" s="190" t="s">
        <v>43</v>
      </c>
      <c r="E521" s="191" t="s">
        <v>25</v>
      </c>
      <c r="F521" s="192" t="s">
        <v>589</v>
      </c>
      <c r="G521" s="133">
        <v>200</v>
      </c>
      <c r="H521" s="64">
        <v>92.3</v>
      </c>
      <c r="I521" s="65">
        <v>97</v>
      </c>
      <c r="J521" s="65"/>
    </row>
    <row r="522" spans="2:10" ht="47.25" x14ac:dyDescent="0.25">
      <c r="B522" s="566" t="s">
        <v>590</v>
      </c>
      <c r="C522" s="44">
        <v>873</v>
      </c>
      <c r="D522" s="190" t="s">
        <v>43</v>
      </c>
      <c r="E522" s="191" t="s">
        <v>25</v>
      </c>
      <c r="F522" s="192" t="s">
        <v>589</v>
      </c>
      <c r="G522" s="133">
        <v>300</v>
      </c>
      <c r="H522" s="64">
        <v>9414</v>
      </c>
      <c r="I522" s="65">
        <v>9895.2999999999993</v>
      </c>
      <c r="J522" s="65"/>
    </row>
    <row r="523" spans="2:10" ht="63" x14ac:dyDescent="0.25">
      <c r="B523" s="565" t="s">
        <v>591</v>
      </c>
      <c r="C523" s="37">
        <v>873</v>
      </c>
      <c r="D523" s="165" t="s">
        <v>43</v>
      </c>
      <c r="E523" s="166" t="s">
        <v>25</v>
      </c>
      <c r="F523" s="187" t="s">
        <v>592</v>
      </c>
      <c r="G523" s="129"/>
      <c r="H523" s="203">
        <f t="shared" ref="H523:J523" si="211">H525+H524</f>
        <v>760.7</v>
      </c>
      <c r="I523" s="203">
        <f t="shared" si="211"/>
        <v>799.6</v>
      </c>
      <c r="J523" s="203">
        <f t="shared" si="211"/>
        <v>0</v>
      </c>
    </row>
    <row r="524" spans="2:10" ht="63" x14ac:dyDescent="0.25">
      <c r="B524" s="566" t="s">
        <v>593</v>
      </c>
      <c r="C524" s="44">
        <v>873</v>
      </c>
      <c r="D524" s="190" t="s">
        <v>43</v>
      </c>
      <c r="E524" s="191" t="s">
        <v>25</v>
      </c>
      <c r="F524" s="192" t="s">
        <v>594</v>
      </c>
      <c r="G524" s="133">
        <v>200</v>
      </c>
      <c r="H524" s="64">
        <v>10.199999999999999</v>
      </c>
      <c r="I524" s="65">
        <v>10.7</v>
      </c>
      <c r="J524" s="65"/>
    </row>
    <row r="525" spans="2:10" ht="47.25" x14ac:dyDescent="0.25">
      <c r="B525" s="566" t="s">
        <v>590</v>
      </c>
      <c r="C525" s="44">
        <v>873</v>
      </c>
      <c r="D525" s="190" t="s">
        <v>43</v>
      </c>
      <c r="E525" s="191" t="s">
        <v>25</v>
      </c>
      <c r="F525" s="192" t="s">
        <v>594</v>
      </c>
      <c r="G525" s="133">
        <v>300</v>
      </c>
      <c r="H525" s="64">
        <v>750.5</v>
      </c>
      <c r="I525" s="65">
        <v>788.9</v>
      </c>
      <c r="J525" s="65"/>
    </row>
    <row r="526" spans="2:10" x14ac:dyDescent="0.25">
      <c r="B526" s="51" t="s">
        <v>595</v>
      </c>
      <c r="C526" s="52">
        <v>873</v>
      </c>
      <c r="D526" s="53">
        <v>10</v>
      </c>
      <c r="E526" s="54" t="s">
        <v>23</v>
      </c>
      <c r="F526" s="52"/>
      <c r="G526" s="106"/>
      <c r="H526" s="55">
        <f>H527</f>
        <v>48257</v>
      </c>
      <c r="I526" s="55">
        <f t="shared" ref="I526:J526" si="212">I527</f>
        <v>51352.5</v>
      </c>
      <c r="J526" s="55">
        <f t="shared" si="212"/>
        <v>54210</v>
      </c>
    </row>
    <row r="527" spans="2:10" ht="47.25" x14ac:dyDescent="0.25">
      <c r="B527" s="73" t="s">
        <v>113</v>
      </c>
      <c r="C527" s="74">
        <v>873</v>
      </c>
      <c r="D527" s="157" t="s">
        <v>43</v>
      </c>
      <c r="E527" s="158" t="s">
        <v>26</v>
      </c>
      <c r="F527" s="290" t="s">
        <v>41</v>
      </c>
      <c r="G527" s="124"/>
      <c r="H527" s="180">
        <f>H528++H531+H534</f>
        <v>48257</v>
      </c>
      <c r="I527" s="180">
        <f>I528++I531+I534</f>
        <v>51352.5</v>
      </c>
      <c r="J527" s="180">
        <f>J528++J531+J534</f>
        <v>54210</v>
      </c>
    </row>
    <row r="528" spans="2:10" ht="31.5" x14ac:dyDescent="0.25">
      <c r="B528" s="146" t="s">
        <v>596</v>
      </c>
      <c r="C528" s="147">
        <v>873</v>
      </c>
      <c r="D528" s="161" t="s">
        <v>43</v>
      </c>
      <c r="E528" s="162" t="s">
        <v>26</v>
      </c>
      <c r="F528" s="183" t="s">
        <v>597</v>
      </c>
      <c r="G528" s="382"/>
      <c r="H528" s="86">
        <f>H529</f>
        <v>42700</v>
      </c>
      <c r="I528" s="86">
        <f t="shared" ref="I528:J528" si="213">I529</f>
        <v>45255</v>
      </c>
      <c r="J528" s="86">
        <f t="shared" si="213"/>
        <v>47708</v>
      </c>
    </row>
    <row r="529" spans="2:10" ht="47.25" x14ac:dyDescent="0.25">
      <c r="B529" s="88" t="s">
        <v>598</v>
      </c>
      <c r="C529" s="89">
        <v>873</v>
      </c>
      <c r="D529" s="165" t="s">
        <v>43</v>
      </c>
      <c r="E529" s="166" t="s">
        <v>26</v>
      </c>
      <c r="F529" s="187" t="s">
        <v>599</v>
      </c>
      <c r="G529" s="129"/>
      <c r="H529" s="61">
        <f t="shared" ref="H529:J529" si="214">H530</f>
        <v>42700</v>
      </c>
      <c r="I529" s="61">
        <f t="shared" si="214"/>
        <v>45255</v>
      </c>
      <c r="J529" s="61">
        <f t="shared" si="214"/>
        <v>47708</v>
      </c>
    </row>
    <row r="530" spans="2:10" ht="78.75" x14ac:dyDescent="0.25">
      <c r="B530" s="566" t="s">
        <v>600</v>
      </c>
      <c r="C530" s="44">
        <v>873</v>
      </c>
      <c r="D530" s="190" t="s">
        <v>43</v>
      </c>
      <c r="E530" s="191" t="s">
        <v>26</v>
      </c>
      <c r="F530" s="192" t="s">
        <v>601</v>
      </c>
      <c r="G530" s="133">
        <v>600</v>
      </c>
      <c r="H530" s="144">
        <v>42700</v>
      </c>
      <c r="I530" s="145">
        <v>45255</v>
      </c>
      <c r="J530" s="145">
        <v>47708</v>
      </c>
    </row>
    <row r="531" spans="2:10" ht="31.5" x14ac:dyDescent="0.25">
      <c r="B531" s="146" t="s">
        <v>584</v>
      </c>
      <c r="C531" s="147">
        <v>873</v>
      </c>
      <c r="D531" s="161" t="s">
        <v>43</v>
      </c>
      <c r="E531" s="162" t="s">
        <v>26</v>
      </c>
      <c r="F531" s="183" t="s">
        <v>585</v>
      </c>
      <c r="G531" s="382"/>
      <c r="H531" s="86">
        <f t="shared" ref="H531:J532" si="215">H532</f>
        <v>33</v>
      </c>
      <c r="I531" s="86">
        <f t="shared" si="215"/>
        <v>35.5</v>
      </c>
      <c r="J531" s="86">
        <f t="shared" si="215"/>
        <v>0</v>
      </c>
    </row>
    <row r="532" spans="2:10" ht="47.25" x14ac:dyDescent="0.25">
      <c r="B532" s="88" t="s">
        <v>362</v>
      </c>
      <c r="C532" s="89">
        <v>873</v>
      </c>
      <c r="D532" s="165" t="s">
        <v>43</v>
      </c>
      <c r="E532" s="166" t="s">
        <v>26</v>
      </c>
      <c r="F532" s="187" t="s">
        <v>363</v>
      </c>
      <c r="G532" s="129"/>
      <c r="H532" s="61">
        <f t="shared" si="215"/>
        <v>33</v>
      </c>
      <c r="I532" s="61">
        <f t="shared" si="215"/>
        <v>35.5</v>
      </c>
      <c r="J532" s="61">
        <f t="shared" si="215"/>
        <v>0</v>
      </c>
    </row>
    <row r="533" spans="2:10" ht="47.25" x14ac:dyDescent="0.25">
      <c r="B533" s="566" t="s">
        <v>458</v>
      </c>
      <c r="C533" s="44">
        <v>873</v>
      </c>
      <c r="D533" s="190" t="s">
        <v>43</v>
      </c>
      <c r="E533" s="191" t="s">
        <v>26</v>
      </c>
      <c r="F533" s="192" t="s">
        <v>365</v>
      </c>
      <c r="G533" s="133">
        <v>600</v>
      </c>
      <c r="H533" s="64">
        <v>33</v>
      </c>
      <c r="I533" s="65">
        <v>35.5</v>
      </c>
      <c r="J533" s="65"/>
    </row>
    <row r="534" spans="2:10" ht="31.5" x14ac:dyDescent="0.25">
      <c r="B534" s="146" t="s">
        <v>303</v>
      </c>
      <c r="C534" s="147">
        <v>873</v>
      </c>
      <c r="D534" s="161" t="s">
        <v>43</v>
      </c>
      <c r="E534" s="162" t="s">
        <v>26</v>
      </c>
      <c r="F534" s="183" t="s">
        <v>602</v>
      </c>
      <c r="G534" s="382"/>
      <c r="H534" s="86">
        <f t="shared" ref="H534:J534" si="216">H535</f>
        <v>5524</v>
      </c>
      <c r="I534" s="86">
        <f t="shared" si="216"/>
        <v>6062</v>
      </c>
      <c r="J534" s="86">
        <f t="shared" si="216"/>
        <v>6502</v>
      </c>
    </row>
    <row r="535" spans="2:10" ht="47.25" x14ac:dyDescent="0.25">
      <c r="B535" s="88" t="s">
        <v>598</v>
      </c>
      <c r="C535" s="89">
        <v>873</v>
      </c>
      <c r="D535" s="165" t="s">
        <v>43</v>
      </c>
      <c r="E535" s="166" t="s">
        <v>26</v>
      </c>
      <c r="F535" s="187" t="s">
        <v>603</v>
      </c>
      <c r="G535" s="129"/>
      <c r="H535" s="61">
        <f>SUM(H536:H538)</f>
        <v>5524</v>
      </c>
      <c r="I535" s="61">
        <f>SUM(I536:I538)</f>
        <v>6062</v>
      </c>
      <c r="J535" s="61">
        <f>SUM(J536:J538)</f>
        <v>6502</v>
      </c>
    </row>
    <row r="536" spans="2:10" ht="126" x14ac:dyDescent="0.25">
      <c r="B536" s="566" t="s">
        <v>604</v>
      </c>
      <c r="C536" s="44">
        <v>873</v>
      </c>
      <c r="D536" s="190" t="s">
        <v>43</v>
      </c>
      <c r="E536" s="191" t="s">
        <v>26</v>
      </c>
      <c r="F536" s="192" t="s">
        <v>605</v>
      </c>
      <c r="G536" s="133">
        <v>100</v>
      </c>
      <c r="H536" s="271">
        <v>3552</v>
      </c>
      <c r="I536" s="321">
        <v>3694</v>
      </c>
      <c r="J536" s="321">
        <v>3842</v>
      </c>
    </row>
    <row r="537" spans="2:10" ht="78.75" x14ac:dyDescent="0.25">
      <c r="B537" s="566" t="s">
        <v>606</v>
      </c>
      <c r="C537" s="44">
        <v>873</v>
      </c>
      <c r="D537" s="190" t="s">
        <v>43</v>
      </c>
      <c r="E537" s="191" t="s">
        <v>26</v>
      </c>
      <c r="F537" s="192" t="s">
        <v>605</v>
      </c>
      <c r="G537" s="133">
        <v>200</v>
      </c>
      <c r="H537" s="49">
        <v>1941</v>
      </c>
      <c r="I537" s="50">
        <v>2337</v>
      </c>
      <c r="J537" s="50">
        <v>2629</v>
      </c>
    </row>
    <row r="538" spans="2:10" ht="47.25" x14ac:dyDescent="0.25">
      <c r="B538" s="566" t="s">
        <v>607</v>
      </c>
      <c r="C538" s="44">
        <v>873</v>
      </c>
      <c r="D538" s="190" t="s">
        <v>43</v>
      </c>
      <c r="E538" s="191" t="s">
        <v>26</v>
      </c>
      <c r="F538" s="192" t="s">
        <v>605</v>
      </c>
      <c r="G538" s="133">
        <v>800</v>
      </c>
      <c r="H538" s="49">
        <v>31</v>
      </c>
      <c r="I538" s="50">
        <v>31</v>
      </c>
      <c r="J538" s="50">
        <v>31</v>
      </c>
    </row>
    <row r="539" spans="2:10" x14ac:dyDescent="0.25">
      <c r="B539" s="51" t="s">
        <v>353</v>
      </c>
      <c r="C539" s="52">
        <v>873</v>
      </c>
      <c r="D539" s="53">
        <v>10</v>
      </c>
      <c r="E539" s="54" t="s">
        <v>34</v>
      </c>
      <c r="F539" s="52"/>
      <c r="G539" s="106"/>
      <c r="H539" s="55">
        <f>H540</f>
        <v>94328.900000000009</v>
      </c>
      <c r="I539" s="55">
        <f t="shared" ref="I539:J539" si="217">I540</f>
        <v>97643.199999999997</v>
      </c>
      <c r="J539" s="55">
        <f t="shared" si="217"/>
        <v>100421.2</v>
      </c>
    </row>
    <row r="540" spans="2:10" ht="47.25" x14ac:dyDescent="0.25">
      <c r="B540" s="73" t="s">
        <v>113</v>
      </c>
      <c r="C540" s="74">
        <v>873</v>
      </c>
      <c r="D540" s="157" t="s">
        <v>43</v>
      </c>
      <c r="E540" s="158" t="s">
        <v>35</v>
      </c>
      <c r="F540" s="77" t="s">
        <v>41</v>
      </c>
      <c r="G540" s="78"/>
      <c r="H540" s="159">
        <f>H541+H577+H580+H586</f>
        <v>94328.900000000009</v>
      </c>
      <c r="I540" s="159">
        <f>I541+I577+I580+I586</f>
        <v>97643.199999999997</v>
      </c>
      <c r="J540" s="159">
        <f>J541+J577+J580+J586</f>
        <v>100421.2</v>
      </c>
    </row>
    <row r="541" spans="2:10" ht="47.25" x14ac:dyDescent="0.25">
      <c r="B541" s="160" t="s">
        <v>354</v>
      </c>
      <c r="C541" s="81">
        <v>873</v>
      </c>
      <c r="D541" s="161" t="s">
        <v>43</v>
      </c>
      <c r="E541" s="162" t="s">
        <v>35</v>
      </c>
      <c r="F541" s="163" t="s">
        <v>355</v>
      </c>
      <c r="G541" s="85"/>
      <c r="H541" s="164">
        <f t="shared" ref="H541:J541" si="218">H542+H560</f>
        <v>82771.8</v>
      </c>
      <c r="I541" s="164">
        <f t="shared" si="218"/>
        <v>84650</v>
      </c>
      <c r="J541" s="164">
        <f t="shared" si="218"/>
        <v>87616.2</v>
      </c>
    </row>
    <row r="542" spans="2:10" ht="47.25" x14ac:dyDescent="0.25">
      <c r="B542" s="88" t="s">
        <v>608</v>
      </c>
      <c r="C542" s="89">
        <v>873</v>
      </c>
      <c r="D542" s="165" t="s">
        <v>43</v>
      </c>
      <c r="E542" s="166" t="s">
        <v>35</v>
      </c>
      <c r="F542" s="167" t="s">
        <v>609</v>
      </c>
      <c r="G542" s="93"/>
      <c r="H542" s="175">
        <f t="shared" ref="H542:J542" si="219">SUM(H543:H559)</f>
        <v>51368.800000000003</v>
      </c>
      <c r="I542" s="175">
        <f t="shared" si="219"/>
        <v>52008</v>
      </c>
      <c r="J542" s="175">
        <f t="shared" si="219"/>
        <v>53133.2</v>
      </c>
    </row>
    <row r="543" spans="2:10" ht="63" x14ac:dyDescent="0.25">
      <c r="B543" s="258" t="s">
        <v>610</v>
      </c>
      <c r="C543" s="97">
        <v>873</v>
      </c>
      <c r="D543" s="190" t="s">
        <v>43</v>
      </c>
      <c r="E543" s="191" t="s">
        <v>35</v>
      </c>
      <c r="F543" s="224" t="s">
        <v>611</v>
      </c>
      <c r="G543" s="131">
        <v>200</v>
      </c>
      <c r="H543" s="64">
        <v>400</v>
      </c>
      <c r="I543" s="65">
        <v>410</v>
      </c>
      <c r="J543" s="65">
        <v>410</v>
      </c>
    </row>
    <row r="544" spans="2:10" ht="47.25" x14ac:dyDescent="0.25">
      <c r="B544" s="258" t="s">
        <v>612</v>
      </c>
      <c r="C544" s="97">
        <v>873</v>
      </c>
      <c r="D544" s="190" t="s">
        <v>43</v>
      </c>
      <c r="E544" s="191" t="s">
        <v>35</v>
      </c>
      <c r="F544" s="224" t="s">
        <v>611</v>
      </c>
      <c r="G544" s="131">
        <v>300</v>
      </c>
      <c r="H544" s="64">
        <v>30641</v>
      </c>
      <c r="I544" s="65">
        <v>31376</v>
      </c>
      <c r="J544" s="65">
        <v>31376</v>
      </c>
    </row>
    <row r="545" spans="2:10" ht="78.75" x14ac:dyDescent="0.25">
      <c r="B545" s="258" t="s">
        <v>613</v>
      </c>
      <c r="C545" s="97">
        <v>873</v>
      </c>
      <c r="D545" s="190" t="s">
        <v>43</v>
      </c>
      <c r="E545" s="191" t="s">
        <v>35</v>
      </c>
      <c r="F545" s="224" t="s">
        <v>614</v>
      </c>
      <c r="G545" s="131">
        <v>200</v>
      </c>
      <c r="H545" s="64">
        <v>25</v>
      </c>
      <c r="I545" s="65">
        <v>29</v>
      </c>
      <c r="J545" s="65">
        <v>35</v>
      </c>
    </row>
    <row r="546" spans="2:10" ht="63" x14ac:dyDescent="0.25">
      <c r="B546" s="258" t="s">
        <v>615</v>
      </c>
      <c r="C546" s="97">
        <v>873</v>
      </c>
      <c r="D546" s="190" t="s">
        <v>43</v>
      </c>
      <c r="E546" s="191" t="s">
        <v>35</v>
      </c>
      <c r="F546" s="224" t="s">
        <v>614</v>
      </c>
      <c r="G546" s="131">
        <v>300</v>
      </c>
      <c r="H546" s="64">
        <v>2673</v>
      </c>
      <c r="I546" s="65">
        <v>2729</v>
      </c>
      <c r="J546" s="65">
        <v>3048</v>
      </c>
    </row>
    <row r="547" spans="2:10" ht="94.5" x14ac:dyDescent="0.25">
      <c r="B547" s="96" t="s">
        <v>616</v>
      </c>
      <c r="C547" s="97">
        <v>873</v>
      </c>
      <c r="D547" s="190" t="s">
        <v>43</v>
      </c>
      <c r="E547" s="191" t="s">
        <v>35</v>
      </c>
      <c r="F547" s="224" t="s">
        <v>617</v>
      </c>
      <c r="G547" s="131">
        <v>200</v>
      </c>
      <c r="H547" s="64">
        <v>150</v>
      </c>
      <c r="I547" s="65">
        <v>140</v>
      </c>
      <c r="J547" s="65">
        <v>145</v>
      </c>
    </row>
    <row r="548" spans="2:10" ht="78.75" x14ac:dyDescent="0.25">
      <c r="B548" s="96" t="s">
        <v>618</v>
      </c>
      <c r="C548" s="97">
        <v>873</v>
      </c>
      <c r="D548" s="190" t="s">
        <v>43</v>
      </c>
      <c r="E548" s="191" t="s">
        <v>35</v>
      </c>
      <c r="F548" s="224" t="s">
        <v>617</v>
      </c>
      <c r="G548" s="131">
        <v>300</v>
      </c>
      <c r="H548" s="64">
        <v>8772</v>
      </c>
      <c r="I548" s="65">
        <v>8451.9</v>
      </c>
      <c r="J548" s="65">
        <v>9278.7000000000007</v>
      </c>
    </row>
    <row r="549" spans="2:10" ht="110.25" x14ac:dyDescent="0.25">
      <c r="B549" s="96" t="s">
        <v>619</v>
      </c>
      <c r="C549" s="97">
        <v>873</v>
      </c>
      <c r="D549" s="190" t="s">
        <v>43</v>
      </c>
      <c r="E549" s="191" t="s">
        <v>35</v>
      </c>
      <c r="F549" s="224" t="s">
        <v>620</v>
      </c>
      <c r="G549" s="131">
        <v>200</v>
      </c>
      <c r="H549" s="64">
        <v>4</v>
      </c>
      <c r="I549" s="65">
        <v>4</v>
      </c>
      <c r="J549" s="65">
        <v>4</v>
      </c>
    </row>
    <row r="550" spans="2:10" ht="94.5" x14ac:dyDescent="0.25">
      <c r="B550" s="96" t="s">
        <v>621</v>
      </c>
      <c r="C550" s="97">
        <v>873</v>
      </c>
      <c r="D550" s="190" t="s">
        <v>43</v>
      </c>
      <c r="E550" s="191" t="s">
        <v>35</v>
      </c>
      <c r="F550" s="224" t="s">
        <v>620</v>
      </c>
      <c r="G550" s="131">
        <v>300</v>
      </c>
      <c r="H550" s="64">
        <v>207</v>
      </c>
      <c r="I550" s="65">
        <v>207</v>
      </c>
      <c r="J550" s="65">
        <v>207</v>
      </c>
    </row>
    <row r="551" spans="2:10" ht="94.5" x14ac:dyDescent="0.25">
      <c r="B551" s="96" t="s">
        <v>622</v>
      </c>
      <c r="C551" s="97">
        <v>873</v>
      </c>
      <c r="D551" s="190" t="s">
        <v>43</v>
      </c>
      <c r="E551" s="191" t="s">
        <v>35</v>
      </c>
      <c r="F551" s="224" t="s">
        <v>623</v>
      </c>
      <c r="G551" s="131">
        <v>200</v>
      </c>
      <c r="H551" s="64">
        <v>50</v>
      </c>
      <c r="I551" s="65">
        <v>50</v>
      </c>
      <c r="J551" s="65">
        <v>50</v>
      </c>
    </row>
    <row r="552" spans="2:10" ht="78.75" x14ac:dyDescent="0.25">
      <c r="B552" s="96" t="s">
        <v>624</v>
      </c>
      <c r="C552" s="97">
        <v>873</v>
      </c>
      <c r="D552" s="190" t="s">
        <v>43</v>
      </c>
      <c r="E552" s="191" t="s">
        <v>35</v>
      </c>
      <c r="F552" s="224" t="s">
        <v>623</v>
      </c>
      <c r="G552" s="131">
        <v>300</v>
      </c>
      <c r="H552" s="64">
        <v>4737</v>
      </c>
      <c r="I552" s="65">
        <v>4737</v>
      </c>
      <c r="J552" s="65">
        <v>4737</v>
      </c>
    </row>
    <row r="553" spans="2:10" ht="94.5" x14ac:dyDescent="0.25">
      <c r="B553" s="96" t="s">
        <v>625</v>
      </c>
      <c r="C553" s="97">
        <v>873</v>
      </c>
      <c r="D553" s="190" t="s">
        <v>43</v>
      </c>
      <c r="E553" s="191" t="s">
        <v>35</v>
      </c>
      <c r="F553" s="224" t="s">
        <v>626</v>
      </c>
      <c r="G553" s="131">
        <v>200</v>
      </c>
      <c r="H553" s="64">
        <v>30</v>
      </c>
      <c r="I553" s="65">
        <v>30</v>
      </c>
      <c r="J553" s="65">
        <v>30</v>
      </c>
    </row>
    <row r="554" spans="2:10" ht="78.75" x14ac:dyDescent="0.25">
      <c r="B554" s="96" t="s">
        <v>627</v>
      </c>
      <c r="C554" s="97">
        <v>873</v>
      </c>
      <c r="D554" s="190" t="s">
        <v>43</v>
      </c>
      <c r="E554" s="191" t="s">
        <v>35</v>
      </c>
      <c r="F554" s="224" t="s">
        <v>626</v>
      </c>
      <c r="G554" s="131">
        <v>300</v>
      </c>
      <c r="H554" s="64">
        <v>2092</v>
      </c>
      <c r="I554" s="65">
        <v>2092</v>
      </c>
      <c r="J554" s="65">
        <v>2092</v>
      </c>
    </row>
    <row r="555" spans="2:10" ht="94.5" x14ac:dyDescent="0.25">
      <c r="B555" s="96" t="s">
        <v>628</v>
      </c>
      <c r="C555" s="97">
        <v>873</v>
      </c>
      <c r="D555" s="190" t="s">
        <v>43</v>
      </c>
      <c r="E555" s="191" t="s">
        <v>35</v>
      </c>
      <c r="F555" s="224" t="s">
        <v>629</v>
      </c>
      <c r="G555" s="131">
        <v>200</v>
      </c>
      <c r="H555" s="64">
        <v>25</v>
      </c>
      <c r="I555" s="65">
        <v>30</v>
      </c>
      <c r="J555" s="65">
        <v>30</v>
      </c>
    </row>
    <row r="556" spans="2:10" ht="78.75" x14ac:dyDescent="0.25">
      <c r="B556" s="96" t="s">
        <v>630</v>
      </c>
      <c r="C556" s="97">
        <v>873</v>
      </c>
      <c r="D556" s="190" t="s">
        <v>43</v>
      </c>
      <c r="E556" s="191" t="s">
        <v>35</v>
      </c>
      <c r="F556" s="224" t="s">
        <v>629</v>
      </c>
      <c r="G556" s="131">
        <v>300</v>
      </c>
      <c r="H556" s="64">
        <v>1459.8</v>
      </c>
      <c r="I556" s="65">
        <v>1628.1</v>
      </c>
      <c r="J556" s="65">
        <v>1577.5</v>
      </c>
    </row>
    <row r="557" spans="2:10" ht="110.25" x14ac:dyDescent="0.25">
      <c r="B557" s="96" t="s">
        <v>631</v>
      </c>
      <c r="C557" s="97">
        <v>873</v>
      </c>
      <c r="D557" s="190" t="s">
        <v>43</v>
      </c>
      <c r="E557" s="191" t="s">
        <v>35</v>
      </c>
      <c r="F557" s="224" t="s">
        <v>632</v>
      </c>
      <c r="G557" s="131">
        <v>200</v>
      </c>
      <c r="H557" s="64">
        <v>2</v>
      </c>
      <c r="I557" s="65">
        <v>2</v>
      </c>
      <c r="J557" s="65">
        <v>2</v>
      </c>
    </row>
    <row r="558" spans="2:10" ht="94.5" x14ac:dyDescent="0.25">
      <c r="B558" s="246" t="s">
        <v>633</v>
      </c>
      <c r="C558" s="247">
        <v>873</v>
      </c>
      <c r="D558" s="505" t="s">
        <v>43</v>
      </c>
      <c r="E558" s="304" t="s">
        <v>35</v>
      </c>
      <c r="F558" s="567" t="s">
        <v>632</v>
      </c>
      <c r="G558" s="249">
        <v>300</v>
      </c>
      <c r="H558" s="49">
        <v>56</v>
      </c>
      <c r="I558" s="50">
        <v>56</v>
      </c>
      <c r="J558" s="50">
        <v>56</v>
      </c>
    </row>
    <row r="559" spans="2:10" ht="78.75" x14ac:dyDescent="0.25">
      <c r="B559" s="566" t="s">
        <v>634</v>
      </c>
      <c r="C559" s="44">
        <v>873</v>
      </c>
      <c r="D559" s="190" t="s">
        <v>43</v>
      </c>
      <c r="E559" s="191" t="s">
        <v>35</v>
      </c>
      <c r="F559" s="224" t="s">
        <v>635</v>
      </c>
      <c r="G559" s="131">
        <v>300</v>
      </c>
      <c r="H559" s="64">
        <v>45</v>
      </c>
      <c r="I559" s="65">
        <v>36</v>
      </c>
      <c r="J559" s="65">
        <v>55</v>
      </c>
    </row>
    <row r="560" spans="2:10" ht="31.5" x14ac:dyDescent="0.25">
      <c r="B560" s="174" t="s">
        <v>356</v>
      </c>
      <c r="C560" s="89">
        <v>873</v>
      </c>
      <c r="D560" s="165" t="s">
        <v>43</v>
      </c>
      <c r="E560" s="166" t="s">
        <v>35</v>
      </c>
      <c r="F560" s="167" t="s">
        <v>357</v>
      </c>
      <c r="G560" s="127"/>
      <c r="H560" s="175">
        <f>SUM(H561:H576)</f>
        <v>31403</v>
      </c>
      <c r="I560" s="175">
        <f>SUM(I561:I576)</f>
        <v>32642</v>
      </c>
      <c r="J560" s="175">
        <f>SUM(J561:J576)</f>
        <v>34483</v>
      </c>
    </row>
    <row r="561" spans="2:10" ht="78.75" x14ac:dyDescent="0.25">
      <c r="B561" s="96" t="s">
        <v>636</v>
      </c>
      <c r="C561" s="97">
        <v>873</v>
      </c>
      <c r="D561" s="190" t="s">
        <v>43</v>
      </c>
      <c r="E561" s="191" t="s">
        <v>35</v>
      </c>
      <c r="F561" s="224" t="s">
        <v>637</v>
      </c>
      <c r="G561" s="131">
        <v>200</v>
      </c>
      <c r="H561" s="64">
        <v>3</v>
      </c>
      <c r="I561" s="65">
        <v>4</v>
      </c>
      <c r="J561" s="65">
        <v>4</v>
      </c>
    </row>
    <row r="562" spans="2:10" ht="63" x14ac:dyDescent="0.25">
      <c r="B562" s="96" t="s">
        <v>638</v>
      </c>
      <c r="C562" s="97">
        <v>873</v>
      </c>
      <c r="D562" s="190" t="s">
        <v>43</v>
      </c>
      <c r="E562" s="191" t="s">
        <v>35</v>
      </c>
      <c r="F562" s="224" t="s">
        <v>637</v>
      </c>
      <c r="G562" s="131">
        <v>300</v>
      </c>
      <c r="H562" s="64">
        <v>292</v>
      </c>
      <c r="I562" s="65">
        <v>303</v>
      </c>
      <c r="J562" s="65">
        <v>315</v>
      </c>
    </row>
    <row r="563" spans="2:10" ht="110.25" x14ac:dyDescent="0.25">
      <c r="B563" s="96" t="s">
        <v>639</v>
      </c>
      <c r="C563" s="97">
        <v>873</v>
      </c>
      <c r="D563" s="190" t="s">
        <v>43</v>
      </c>
      <c r="E563" s="191" t="s">
        <v>35</v>
      </c>
      <c r="F563" s="224" t="s">
        <v>640</v>
      </c>
      <c r="G563" s="131">
        <v>200</v>
      </c>
      <c r="H563" s="64">
        <v>2</v>
      </c>
      <c r="I563" s="65">
        <v>4</v>
      </c>
      <c r="J563" s="65">
        <v>4</v>
      </c>
    </row>
    <row r="564" spans="2:10" ht="94.5" x14ac:dyDescent="0.25">
      <c r="B564" s="96" t="s">
        <v>641</v>
      </c>
      <c r="C564" s="97">
        <v>873</v>
      </c>
      <c r="D564" s="190" t="s">
        <v>43</v>
      </c>
      <c r="E564" s="191" t="s">
        <v>35</v>
      </c>
      <c r="F564" s="224" t="s">
        <v>640</v>
      </c>
      <c r="G564" s="131">
        <v>300</v>
      </c>
      <c r="H564" s="64">
        <v>167</v>
      </c>
      <c r="I564" s="65">
        <v>190</v>
      </c>
      <c r="J564" s="65">
        <v>210</v>
      </c>
    </row>
    <row r="565" spans="2:10" ht="173.25" x14ac:dyDescent="0.25">
      <c r="B565" s="246" t="s">
        <v>642</v>
      </c>
      <c r="C565" s="247">
        <v>873</v>
      </c>
      <c r="D565" s="505" t="s">
        <v>43</v>
      </c>
      <c r="E565" s="304" t="s">
        <v>35</v>
      </c>
      <c r="F565" s="567" t="s">
        <v>643</v>
      </c>
      <c r="G565" s="249">
        <v>200</v>
      </c>
      <c r="H565" s="49">
        <v>3</v>
      </c>
      <c r="I565" s="50">
        <v>5</v>
      </c>
      <c r="J565" s="50">
        <v>5</v>
      </c>
    </row>
    <row r="566" spans="2:10" ht="157.5" x14ac:dyDescent="0.25">
      <c r="B566" s="246" t="s">
        <v>644</v>
      </c>
      <c r="C566" s="247">
        <v>873</v>
      </c>
      <c r="D566" s="505" t="s">
        <v>43</v>
      </c>
      <c r="E566" s="304" t="s">
        <v>35</v>
      </c>
      <c r="F566" s="567" t="s">
        <v>643</v>
      </c>
      <c r="G566" s="249">
        <v>300</v>
      </c>
      <c r="H566" s="49">
        <v>136</v>
      </c>
      <c r="I566" s="50">
        <v>155</v>
      </c>
      <c r="J566" s="50">
        <v>177</v>
      </c>
    </row>
    <row r="567" spans="2:10" ht="78.75" x14ac:dyDescent="0.25">
      <c r="B567" s="258" t="s">
        <v>645</v>
      </c>
      <c r="C567" s="97">
        <v>873</v>
      </c>
      <c r="D567" s="190" t="s">
        <v>43</v>
      </c>
      <c r="E567" s="191" t="s">
        <v>35</v>
      </c>
      <c r="F567" s="224" t="s">
        <v>646</v>
      </c>
      <c r="G567" s="131">
        <v>200</v>
      </c>
      <c r="H567" s="64">
        <v>120</v>
      </c>
      <c r="I567" s="65">
        <v>150</v>
      </c>
      <c r="J567" s="65">
        <v>160</v>
      </c>
    </row>
    <row r="568" spans="2:10" ht="63" x14ac:dyDescent="0.25">
      <c r="B568" s="258" t="s">
        <v>647</v>
      </c>
      <c r="C568" s="97">
        <v>873</v>
      </c>
      <c r="D568" s="190" t="s">
        <v>43</v>
      </c>
      <c r="E568" s="191" t="s">
        <v>35</v>
      </c>
      <c r="F568" s="224" t="s">
        <v>646</v>
      </c>
      <c r="G568" s="131">
        <v>300</v>
      </c>
      <c r="H568" s="64">
        <v>10384</v>
      </c>
      <c r="I568" s="65">
        <v>11442</v>
      </c>
      <c r="J568" s="65">
        <v>12382</v>
      </c>
    </row>
    <row r="569" spans="2:10" ht="63" x14ac:dyDescent="0.25">
      <c r="B569" s="258" t="s">
        <v>648</v>
      </c>
      <c r="C569" s="97">
        <v>873</v>
      </c>
      <c r="D569" s="190" t="s">
        <v>43</v>
      </c>
      <c r="E569" s="191" t="s">
        <v>35</v>
      </c>
      <c r="F569" s="224" t="s">
        <v>649</v>
      </c>
      <c r="G569" s="131">
        <v>200</v>
      </c>
      <c r="H569" s="64">
        <v>2</v>
      </c>
      <c r="I569" s="65">
        <v>2</v>
      </c>
      <c r="J569" s="65">
        <v>2</v>
      </c>
    </row>
    <row r="570" spans="2:10" ht="47.25" x14ac:dyDescent="0.25">
      <c r="B570" s="258" t="s">
        <v>650</v>
      </c>
      <c r="C570" s="97">
        <v>873</v>
      </c>
      <c r="D570" s="190" t="s">
        <v>43</v>
      </c>
      <c r="E570" s="191" t="s">
        <v>35</v>
      </c>
      <c r="F570" s="224" t="s">
        <v>649</v>
      </c>
      <c r="G570" s="131">
        <v>300</v>
      </c>
      <c r="H570" s="64">
        <v>98</v>
      </c>
      <c r="I570" s="65">
        <v>102</v>
      </c>
      <c r="J570" s="65">
        <v>106</v>
      </c>
    </row>
    <row r="571" spans="2:10" ht="63" x14ac:dyDescent="0.25">
      <c r="B571" s="96" t="s">
        <v>651</v>
      </c>
      <c r="C571" s="97">
        <v>873</v>
      </c>
      <c r="D571" s="190" t="s">
        <v>43</v>
      </c>
      <c r="E571" s="191" t="s">
        <v>35</v>
      </c>
      <c r="F571" s="224" t="s">
        <v>652</v>
      </c>
      <c r="G571" s="131">
        <v>200</v>
      </c>
      <c r="H571" s="64">
        <v>3</v>
      </c>
      <c r="I571" s="65">
        <v>4</v>
      </c>
      <c r="J571" s="65">
        <v>4</v>
      </c>
    </row>
    <row r="572" spans="2:10" ht="47.25" x14ac:dyDescent="0.25">
      <c r="B572" s="96" t="s">
        <v>653</v>
      </c>
      <c r="C572" s="97">
        <v>873</v>
      </c>
      <c r="D572" s="190" t="s">
        <v>43</v>
      </c>
      <c r="E572" s="191" t="s">
        <v>35</v>
      </c>
      <c r="F572" s="224" t="s">
        <v>652</v>
      </c>
      <c r="G572" s="131">
        <v>300</v>
      </c>
      <c r="H572" s="64">
        <v>195</v>
      </c>
      <c r="I572" s="65">
        <v>202</v>
      </c>
      <c r="J572" s="65">
        <v>210</v>
      </c>
    </row>
    <row r="573" spans="2:10" ht="94.5" x14ac:dyDescent="0.25">
      <c r="B573" s="96" t="s">
        <v>654</v>
      </c>
      <c r="C573" s="97">
        <v>873</v>
      </c>
      <c r="D573" s="190" t="s">
        <v>43</v>
      </c>
      <c r="E573" s="191" t="s">
        <v>35</v>
      </c>
      <c r="F573" s="224" t="s">
        <v>655</v>
      </c>
      <c r="G573" s="131">
        <v>200</v>
      </c>
      <c r="H573" s="64">
        <v>310</v>
      </c>
      <c r="I573" s="65">
        <v>310</v>
      </c>
      <c r="J573" s="65">
        <v>360</v>
      </c>
    </row>
    <row r="574" spans="2:10" ht="78.75" x14ac:dyDescent="0.25">
      <c r="B574" s="96" t="s">
        <v>656</v>
      </c>
      <c r="C574" s="97">
        <v>873</v>
      </c>
      <c r="D574" s="190" t="s">
        <v>43</v>
      </c>
      <c r="E574" s="191" t="s">
        <v>35</v>
      </c>
      <c r="F574" s="224" t="s">
        <v>655</v>
      </c>
      <c r="G574" s="131">
        <v>300</v>
      </c>
      <c r="H574" s="64">
        <v>19321</v>
      </c>
      <c r="I574" s="65">
        <v>19370</v>
      </c>
      <c r="J574" s="65">
        <v>20129</v>
      </c>
    </row>
    <row r="575" spans="2:10" ht="63" x14ac:dyDescent="0.25">
      <c r="B575" s="258" t="s">
        <v>657</v>
      </c>
      <c r="C575" s="97">
        <v>873</v>
      </c>
      <c r="D575" s="190" t="s">
        <v>43</v>
      </c>
      <c r="E575" s="191" t="s">
        <v>35</v>
      </c>
      <c r="F575" s="224" t="s">
        <v>658</v>
      </c>
      <c r="G575" s="131">
        <v>200</v>
      </c>
      <c r="H575" s="64">
        <v>8</v>
      </c>
      <c r="I575" s="65">
        <v>9</v>
      </c>
      <c r="J575" s="65">
        <v>9</v>
      </c>
    </row>
    <row r="576" spans="2:10" ht="47.25" x14ac:dyDescent="0.25">
      <c r="B576" s="258" t="s">
        <v>659</v>
      </c>
      <c r="C576" s="97">
        <v>873</v>
      </c>
      <c r="D576" s="190" t="s">
        <v>43</v>
      </c>
      <c r="E576" s="191" t="s">
        <v>35</v>
      </c>
      <c r="F576" s="224" t="s">
        <v>658</v>
      </c>
      <c r="G576" s="131">
        <v>300</v>
      </c>
      <c r="H576" s="64">
        <v>359</v>
      </c>
      <c r="I576" s="65">
        <v>390</v>
      </c>
      <c r="J576" s="65">
        <v>406</v>
      </c>
    </row>
    <row r="577" spans="2:10" ht="31.5" x14ac:dyDescent="0.25">
      <c r="B577" s="80" t="s">
        <v>596</v>
      </c>
      <c r="C577" s="81">
        <v>873</v>
      </c>
      <c r="D577" s="161" t="s">
        <v>43</v>
      </c>
      <c r="E577" s="162" t="s">
        <v>35</v>
      </c>
      <c r="F577" s="163" t="s">
        <v>597</v>
      </c>
      <c r="G577" s="201"/>
      <c r="H577" s="86">
        <f t="shared" ref="H577:J578" si="220">H578</f>
        <v>21</v>
      </c>
      <c r="I577" s="87">
        <f t="shared" si="220"/>
        <v>21</v>
      </c>
      <c r="J577" s="87">
        <f t="shared" si="220"/>
        <v>21</v>
      </c>
    </row>
    <row r="578" spans="2:10" ht="47.25" x14ac:dyDescent="0.25">
      <c r="B578" s="88" t="s">
        <v>598</v>
      </c>
      <c r="C578" s="89">
        <v>873</v>
      </c>
      <c r="D578" s="165" t="s">
        <v>43</v>
      </c>
      <c r="E578" s="166" t="s">
        <v>35</v>
      </c>
      <c r="F578" s="167" t="s">
        <v>599</v>
      </c>
      <c r="G578" s="127"/>
      <c r="H578" s="61">
        <f>H579</f>
        <v>21</v>
      </c>
      <c r="I578" s="61">
        <f t="shared" si="220"/>
        <v>21</v>
      </c>
      <c r="J578" s="61">
        <f t="shared" si="220"/>
        <v>21</v>
      </c>
    </row>
    <row r="579" spans="2:10" ht="157.5" x14ac:dyDescent="0.25">
      <c r="B579" s="468" t="s">
        <v>660</v>
      </c>
      <c r="C579" s="97">
        <v>873</v>
      </c>
      <c r="D579" s="190" t="s">
        <v>43</v>
      </c>
      <c r="E579" s="191" t="s">
        <v>35</v>
      </c>
      <c r="F579" s="224" t="s">
        <v>661</v>
      </c>
      <c r="G579" s="131">
        <v>100</v>
      </c>
      <c r="H579" s="64">
        <v>21</v>
      </c>
      <c r="I579" s="65">
        <v>21</v>
      </c>
      <c r="J579" s="65">
        <v>21</v>
      </c>
    </row>
    <row r="580" spans="2:10" ht="47.25" x14ac:dyDescent="0.25">
      <c r="B580" s="160" t="s">
        <v>530</v>
      </c>
      <c r="C580" s="81">
        <v>873</v>
      </c>
      <c r="D580" s="161" t="s">
        <v>43</v>
      </c>
      <c r="E580" s="162" t="s">
        <v>35</v>
      </c>
      <c r="F580" s="163" t="s">
        <v>531</v>
      </c>
      <c r="G580" s="201"/>
      <c r="H580" s="164">
        <f t="shared" ref="H580:J580" si="221">H581</f>
        <v>10038</v>
      </c>
      <c r="I580" s="164">
        <f t="shared" si="221"/>
        <v>11742</v>
      </c>
      <c r="J580" s="164">
        <f t="shared" si="221"/>
        <v>12784</v>
      </c>
    </row>
    <row r="581" spans="2:10" ht="31.5" x14ac:dyDescent="0.25">
      <c r="B581" s="150" t="s">
        <v>532</v>
      </c>
      <c r="C581" s="89">
        <v>873</v>
      </c>
      <c r="D581" s="165" t="s">
        <v>43</v>
      </c>
      <c r="E581" s="166" t="s">
        <v>35</v>
      </c>
      <c r="F581" s="167" t="s">
        <v>533</v>
      </c>
      <c r="G581" s="127"/>
      <c r="H581" s="175">
        <f t="shared" ref="H581:J581" si="222">SUM(H582:H585)</f>
        <v>10038</v>
      </c>
      <c r="I581" s="175">
        <f t="shared" si="222"/>
        <v>11742</v>
      </c>
      <c r="J581" s="175">
        <f t="shared" si="222"/>
        <v>12784</v>
      </c>
    </row>
    <row r="582" spans="2:10" ht="63" x14ac:dyDescent="0.25">
      <c r="B582" s="96" t="s">
        <v>662</v>
      </c>
      <c r="C582" s="97">
        <v>873</v>
      </c>
      <c r="D582" s="190" t="s">
        <v>43</v>
      </c>
      <c r="E582" s="191" t="s">
        <v>35</v>
      </c>
      <c r="F582" s="224" t="s">
        <v>663</v>
      </c>
      <c r="G582" s="131">
        <v>200</v>
      </c>
      <c r="H582" s="64">
        <v>110</v>
      </c>
      <c r="I582" s="65">
        <v>120</v>
      </c>
      <c r="J582" s="65">
        <v>130</v>
      </c>
    </row>
    <row r="583" spans="2:10" ht="47.25" x14ac:dyDescent="0.25">
      <c r="B583" s="96" t="s">
        <v>664</v>
      </c>
      <c r="C583" s="97">
        <v>873</v>
      </c>
      <c r="D583" s="190" t="s">
        <v>43</v>
      </c>
      <c r="E583" s="191" t="s">
        <v>35</v>
      </c>
      <c r="F583" s="224" t="s">
        <v>663</v>
      </c>
      <c r="G583" s="131">
        <v>300</v>
      </c>
      <c r="H583" s="64">
        <v>9500</v>
      </c>
      <c r="I583" s="65">
        <v>11152</v>
      </c>
      <c r="J583" s="65">
        <v>12154</v>
      </c>
    </row>
    <row r="584" spans="2:10" ht="78.75" x14ac:dyDescent="0.25">
      <c r="B584" s="96" t="s">
        <v>665</v>
      </c>
      <c r="C584" s="97">
        <v>873</v>
      </c>
      <c r="D584" s="190" t="s">
        <v>43</v>
      </c>
      <c r="E584" s="191" t="s">
        <v>35</v>
      </c>
      <c r="F584" s="224" t="s">
        <v>535</v>
      </c>
      <c r="G584" s="131">
        <v>200</v>
      </c>
      <c r="H584" s="64">
        <v>6</v>
      </c>
      <c r="I584" s="65">
        <v>6</v>
      </c>
      <c r="J584" s="65">
        <v>6</v>
      </c>
    </row>
    <row r="585" spans="2:10" ht="63" x14ac:dyDescent="0.25">
      <c r="B585" s="96" t="s">
        <v>666</v>
      </c>
      <c r="C585" s="97">
        <v>873</v>
      </c>
      <c r="D585" s="190" t="s">
        <v>43</v>
      </c>
      <c r="E585" s="191" t="s">
        <v>35</v>
      </c>
      <c r="F585" s="224" t="s">
        <v>535</v>
      </c>
      <c r="G585" s="131">
        <v>300</v>
      </c>
      <c r="H585" s="64">
        <v>422</v>
      </c>
      <c r="I585" s="65">
        <v>464</v>
      </c>
      <c r="J585" s="65">
        <v>494</v>
      </c>
    </row>
    <row r="586" spans="2:10" ht="31.5" x14ac:dyDescent="0.25">
      <c r="B586" s="160" t="s">
        <v>360</v>
      </c>
      <c r="C586" s="81">
        <v>873</v>
      </c>
      <c r="D586" s="161" t="s">
        <v>43</v>
      </c>
      <c r="E586" s="162" t="s">
        <v>35</v>
      </c>
      <c r="F586" s="163" t="s">
        <v>361</v>
      </c>
      <c r="G586" s="201"/>
      <c r="H586" s="164">
        <f t="shared" ref="H586:J586" si="223">H587+H590+H593</f>
        <v>1498.1000000000001</v>
      </c>
      <c r="I586" s="164">
        <f t="shared" si="223"/>
        <v>1230.2</v>
      </c>
      <c r="J586" s="164">
        <f t="shared" si="223"/>
        <v>0</v>
      </c>
    </row>
    <row r="587" spans="2:10" ht="47.25" x14ac:dyDescent="0.25">
      <c r="B587" s="150" t="s">
        <v>667</v>
      </c>
      <c r="C587" s="89">
        <v>873</v>
      </c>
      <c r="D587" s="165" t="s">
        <v>43</v>
      </c>
      <c r="E587" s="166" t="s">
        <v>35</v>
      </c>
      <c r="F587" s="167" t="s">
        <v>668</v>
      </c>
      <c r="G587" s="127"/>
      <c r="H587" s="175">
        <f t="shared" ref="H587:J587" si="224">H588+H589</f>
        <v>661.5</v>
      </c>
      <c r="I587" s="175">
        <f t="shared" si="224"/>
        <v>689.3</v>
      </c>
      <c r="J587" s="175">
        <f t="shared" si="224"/>
        <v>0</v>
      </c>
    </row>
    <row r="588" spans="2:10" ht="78.75" x14ac:dyDescent="0.25">
      <c r="B588" s="96" t="s">
        <v>669</v>
      </c>
      <c r="C588" s="97">
        <v>873</v>
      </c>
      <c r="D588" s="190" t="s">
        <v>43</v>
      </c>
      <c r="E588" s="191" t="s">
        <v>35</v>
      </c>
      <c r="F588" s="224" t="s">
        <v>670</v>
      </c>
      <c r="G588" s="131">
        <v>200</v>
      </c>
      <c r="H588" s="64">
        <v>4.7</v>
      </c>
      <c r="I588" s="65">
        <v>4.9000000000000004</v>
      </c>
      <c r="J588" s="65"/>
    </row>
    <row r="589" spans="2:10" ht="63" x14ac:dyDescent="0.25">
      <c r="B589" s="96" t="s">
        <v>671</v>
      </c>
      <c r="C589" s="97">
        <v>873</v>
      </c>
      <c r="D589" s="190" t="s">
        <v>43</v>
      </c>
      <c r="E589" s="191" t="s">
        <v>35</v>
      </c>
      <c r="F589" s="224" t="s">
        <v>670</v>
      </c>
      <c r="G589" s="131">
        <v>300</v>
      </c>
      <c r="H589" s="64">
        <v>656.8</v>
      </c>
      <c r="I589" s="65">
        <v>684.4</v>
      </c>
      <c r="J589" s="65"/>
    </row>
    <row r="590" spans="2:10" ht="47.25" x14ac:dyDescent="0.25">
      <c r="B590" s="150" t="s">
        <v>362</v>
      </c>
      <c r="C590" s="89">
        <v>873</v>
      </c>
      <c r="D590" s="165" t="s">
        <v>43</v>
      </c>
      <c r="E590" s="166" t="s">
        <v>35</v>
      </c>
      <c r="F590" s="167" t="s">
        <v>363</v>
      </c>
      <c r="G590" s="127"/>
      <c r="H590" s="175">
        <f t="shared" ref="H590:J590" si="225">H592+H591</f>
        <v>725.7</v>
      </c>
      <c r="I590" s="175">
        <f t="shared" si="225"/>
        <v>430</v>
      </c>
      <c r="J590" s="175">
        <f t="shared" si="225"/>
        <v>0</v>
      </c>
    </row>
    <row r="591" spans="2:10" ht="47.25" x14ac:dyDescent="0.25">
      <c r="B591" s="258" t="s">
        <v>364</v>
      </c>
      <c r="C591" s="97">
        <v>873</v>
      </c>
      <c r="D591" s="190" t="s">
        <v>43</v>
      </c>
      <c r="E591" s="191" t="s">
        <v>35</v>
      </c>
      <c r="F591" s="224" t="s">
        <v>365</v>
      </c>
      <c r="G591" s="131">
        <v>200</v>
      </c>
      <c r="H591" s="372">
        <v>695.7</v>
      </c>
      <c r="I591" s="373">
        <v>400</v>
      </c>
      <c r="J591" s="373"/>
    </row>
    <row r="592" spans="2:10" ht="31.5" x14ac:dyDescent="0.25">
      <c r="B592" s="258" t="s">
        <v>92</v>
      </c>
      <c r="C592" s="97">
        <v>873</v>
      </c>
      <c r="D592" s="190" t="s">
        <v>43</v>
      </c>
      <c r="E592" s="191" t="s">
        <v>35</v>
      </c>
      <c r="F592" s="224" t="s">
        <v>365</v>
      </c>
      <c r="G592" s="131">
        <v>300</v>
      </c>
      <c r="H592" s="372">
        <v>30</v>
      </c>
      <c r="I592" s="373">
        <v>30</v>
      </c>
      <c r="J592" s="373"/>
    </row>
    <row r="593" spans="2:10" ht="47.25" x14ac:dyDescent="0.25">
      <c r="B593" s="150" t="s">
        <v>672</v>
      </c>
      <c r="C593" s="89">
        <v>873</v>
      </c>
      <c r="D593" s="165" t="s">
        <v>43</v>
      </c>
      <c r="E593" s="166" t="s">
        <v>35</v>
      </c>
      <c r="F593" s="167" t="s">
        <v>673</v>
      </c>
      <c r="G593" s="127"/>
      <c r="H593" s="175">
        <f t="shared" ref="H593:J593" si="226">SUM(H594:H595)</f>
        <v>110.9</v>
      </c>
      <c r="I593" s="175">
        <f t="shared" si="226"/>
        <v>110.9</v>
      </c>
      <c r="J593" s="175">
        <f t="shared" si="226"/>
        <v>0</v>
      </c>
    </row>
    <row r="594" spans="2:10" ht="78.75" x14ac:dyDescent="0.25">
      <c r="B594" s="468" t="s">
        <v>674</v>
      </c>
      <c r="C594" s="97">
        <v>873</v>
      </c>
      <c r="D594" s="190" t="s">
        <v>43</v>
      </c>
      <c r="E594" s="191" t="s">
        <v>35</v>
      </c>
      <c r="F594" s="568" t="s">
        <v>675</v>
      </c>
      <c r="G594" s="131">
        <v>200</v>
      </c>
      <c r="H594" s="64">
        <v>0.9</v>
      </c>
      <c r="I594" s="65">
        <v>0.9</v>
      </c>
      <c r="J594" s="65"/>
    </row>
    <row r="595" spans="2:10" ht="63" x14ac:dyDescent="0.25">
      <c r="B595" s="468" t="s">
        <v>676</v>
      </c>
      <c r="C595" s="97">
        <v>873</v>
      </c>
      <c r="D595" s="190" t="s">
        <v>43</v>
      </c>
      <c r="E595" s="191" t="s">
        <v>35</v>
      </c>
      <c r="F595" s="568" t="s">
        <v>675</v>
      </c>
      <c r="G595" s="131">
        <v>300</v>
      </c>
      <c r="H595" s="64">
        <v>110</v>
      </c>
      <c r="I595" s="65">
        <v>110</v>
      </c>
      <c r="J595" s="65"/>
    </row>
    <row r="596" spans="2:10" x14ac:dyDescent="0.25">
      <c r="B596" s="51" t="s">
        <v>388</v>
      </c>
      <c r="C596" s="52">
        <v>873</v>
      </c>
      <c r="D596" s="53">
        <v>10</v>
      </c>
      <c r="E596" s="54" t="s">
        <v>161</v>
      </c>
      <c r="F596" s="52"/>
      <c r="G596" s="106"/>
      <c r="H596" s="55">
        <f t="shared" ref="H596:J597" si="227">H597</f>
        <v>15549</v>
      </c>
      <c r="I596" s="55">
        <f t="shared" si="227"/>
        <v>16027</v>
      </c>
      <c r="J596" s="55">
        <f t="shared" si="227"/>
        <v>16916</v>
      </c>
    </row>
    <row r="597" spans="2:10" ht="47.25" x14ac:dyDescent="0.25">
      <c r="B597" s="73" t="s">
        <v>113</v>
      </c>
      <c r="C597" s="74">
        <v>873</v>
      </c>
      <c r="D597" s="157" t="s">
        <v>43</v>
      </c>
      <c r="E597" s="158" t="s">
        <v>41</v>
      </c>
      <c r="F597" s="381">
        <v>4</v>
      </c>
      <c r="G597" s="124"/>
      <c r="H597" s="79">
        <f t="shared" si="227"/>
        <v>15549</v>
      </c>
      <c r="I597" s="125">
        <f t="shared" si="227"/>
        <v>16027</v>
      </c>
      <c r="J597" s="125">
        <f t="shared" si="227"/>
        <v>16916</v>
      </c>
    </row>
    <row r="598" spans="2:10" ht="47.25" x14ac:dyDescent="0.25">
      <c r="B598" s="80" t="s">
        <v>389</v>
      </c>
      <c r="C598" s="81">
        <v>873</v>
      </c>
      <c r="D598" s="161" t="s">
        <v>43</v>
      </c>
      <c r="E598" s="162" t="s">
        <v>41</v>
      </c>
      <c r="F598" s="200" t="s">
        <v>390</v>
      </c>
      <c r="G598" s="382"/>
      <c r="H598" s="86">
        <f t="shared" ref="H598:J598" si="228">H599+H602</f>
        <v>15549</v>
      </c>
      <c r="I598" s="86">
        <f t="shared" si="228"/>
        <v>16027</v>
      </c>
      <c r="J598" s="86">
        <f t="shared" si="228"/>
        <v>16916</v>
      </c>
    </row>
    <row r="599" spans="2:10" ht="31.5" x14ac:dyDescent="0.25">
      <c r="B599" s="88" t="s">
        <v>532</v>
      </c>
      <c r="C599" s="89">
        <v>873</v>
      </c>
      <c r="D599" s="165" t="s">
        <v>43</v>
      </c>
      <c r="E599" s="166" t="s">
        <v>41</v>
      </c>
      <c r="F599" s="128" t="s">
        <v>533</v>
      </c>
      <c r="G599" s="129"/>
      <c r="H599" s="61">
        <f t="shared" ref="H599:J599" si="229">SUM(H600:H601)</f>
        <v>4137</v>
      </c>
      <c r="I599" s="61">
        <f t="shared" si="229"/>
        <v>4302</v>
      </c>
      <c r="J599" s="61">
        <f t="shared" si="229"/>
        <v>4474</v>
      </c>
    </row>
    <row r="600" spans="2:10" ht="94.5" x14ac:dyDescent="0.25">
      <c r="B600" s="96" t="s">
        <v>677</v>
      </c>
      <c r="C600" s="97">
        <v>873</v>
      </c>
      <c r="D600" s="190" t="s">
        <v>43</v>
      </c>
      <c r="E600" s="191" t="s">
        <v>41</v>
      </c>
      <c r="F600" s="132" t="s">
        <v>678</v>
      </c>
      <c r="G600" s="133">
        <v>200</v>
      </c>
      <c r="H600" s="64">
        <v>77</v>
      </c>
      <c r="I600" s="65">
        <v>82</v>
      </c>
      <c r="J600" s="65">
        <v>84</v>
      </c>
    </row>
    <row r="601" spans="2:10" ht="94.5" x14ac:dyDescent="0.25">
      <c r="B601" s="96" t="s">
        <v>679</v>
      </c>
      <c r="C601" s="97">
        <v>873</v>
      </c>
      <c r="D601" s="190" t="s">
        <v>43</v>
      </c>
      <c r="E601" s="191" t="s">
        <v>41</v>
      </c>
      <c r="F601" s="132" t="s">
        <v>678</v>
      </c>
      <c r="G601" s="133">
        <v>300</v>
      </c>
      <c r="H601" s="64">
        <v>4060</v>
      </c>
      <c r="I601" s="65">
        <v>4220</v>
      </c>
      <c r="J601" s="65">
        <v>4390</v>
      </c>
    </row>
    <row r="602" spans="2:10" ht="47.25" x14ac:dyDescent="0.25">
      <c r="B602" s="88" t="s">
        <v>391</v>
      </c>
      <c r="C602" s="89">
        <v>873</v>
      </c>
      <c r="D602" s="165" t="s">
        <v>43</v>
      </c>
      <c r="E602" s="166" t="s">
        <v>41</v>
      </c>
      <c r="F602" s="128" t="s">
        <v>392</v>
      </c>
      <c r="G602" s="382"/>
      <c r="H602" s="61">
        <f t="shared" ref="H602:J602" si="230">SUM(H603:H609)</f>
        <v>11412</v>
      </c>
      <c r="I602" s="61">
        <f t="shared" si="230"/>
        <v>11725</v>
      </c>
      <c r="J602" s="61">
        <f t="shared" si="230"/>
        <v>12442</v>
      </c>
    </row>
    <row r="603" spans="2:10" ht="110.25" x14ac:dyDescent="0.25">
      <c r="B603" s="323" t="s">
        <v>680</v>
      </c>
      <c r="C603" s="97">
        <v>873</v>
      </c>
      <c r="D603" s="190" t="s">
        <v>43</v>
      </c>
      <c r="E603" s="191" t="s">
        <v>41</v>
      </c>
      <c r="F603" s="224" t="s">
        <v>681</v>
      </c>
      <c r="G603" s="131">
        <v>200</v>
      </c>
      <c r="H603" s="64">
        <v>1</v>
      </c>
      <c r="I603" s="65">
        <v>1</v>
      </c>
      <c r="J603" s="65">
        <v>1</v>
      </c>
    </row>
    <row r="604" spans="2:10" ht="94.5" x14ac:dyDescent="0.25">
      <c r="B604" s="323" t="s">
        <v>682</v>
      </c>
      <c r="C604" s="97">
        <v>873</v>
      </c>
      <c r="D604" s="190" t="s">
        <v>43</v>
      </c>
      <c r="E604" s="191" t="s">
        <v>41</v>
      </c>
      <c r="F604" s="224" t="s">
        <v>681</v>
      </c>
      <c r="G604" s="131">
        <v>300</v>
      </c>
      <c r="H604" s="64">
        <v>119</v>
      </c>
      <c r="I604" s="65">
        <v>119</v>
      </c>
      <c r="J604" s="65">
        <v>119</v>
      </c>
    </row>
    <row r="605" spans="2:10" ht="78.75" x14ac:dyDescent="0.25">
      <c r="B605" s="96" t="s">
        <v>683</v>
      </c>
      <c r="C605" s="97">
        <v>873</v>
      </c>
      <c r="D605" s="190" t="s">
        <v>43</v>
      </c>
      <c r="E605" s="191" t="s">
        <v>41</v>
      </c>
      <c r="F605" s="132" t="s">
        <v>684</v>
      </c>
      <c r="G605" s="133">
        <v>200</v>
      </c>
      <c r="H605" s="64">
        <v>40</v>
      </c>
      <c r="I605" s="65">
        <v>42</v>
      </c>
      <c r="J605" s="65">
        <v>44</v>
      </c>
    </row>
    <row r="606" spans="2:10" ht="78.75" x14ac:dyDescent="0.25">
      <c r="B606" s="96" t="s">
        <v>685</v>
      </c>
      <c r="C606" s="97">
        <v>873</v>
      </c>
      <c r="D606" s="190" t="s">
        <v>43</v>
      </c>
      <c r="E606" s="191" t="s">
        <v>41</v>
      </c>
      <c r="F606" s="132" t="s">
        <v>684</v>
      </c>
      <c r="G606" s="133">
        <v>300</v>
      </c>
      <c r="H606" s="64">
        <v>4002</v>
      </c>
      <c r="I606" s="65">
        <v>4162</v>
      </c>
      <c r="J606" s="65">
        <v>4328</v>
      </c>
    </row>
    <row r="607" spans="2:10" ht="63" x14ac:dyDescent="0.25">
      <c r="B607" s="96" t="s">
        <v>686</v>
      </c>
      <c r="C607" s="97">
        <v>873</v>
      </c>
      <c r="D607" s="190" t="s">
        <v>43</v>
      </c>
      <c r="E607" s="191" t="s">
        <v>41</v>
      </c>
      <c r="F607" s="132" t="s">
        <v>687</v>
      </c>
      <c r="G607" s="133">
        <v>200</v>
      </c>
      <c r="H607" s="64">
        <v>42</v>
      </c>
      <c r="I607" s="65">
        <v>47</v>
      </c>
      <c r="J607" s="65">
        <v>51</v>
      </c>
    </row>
    <row r="608" spans="2:10" ht="47.25" x14ac:dyDescent="0.25">
      <c r="B608" s="96" t="s">
        <v>688</v>
      </c>
      <c r="C608" s="97">
        <v>873</v>
      </c>
      <c r="D608" s="190" t="s">
        <v>43</v>
      </c>
      <c r="E608" s="191" t="s">
        <v>41</v>
      </c>
      <c r="F608" s="132" t="s">
        <v>687</v>
      </c>
      <c r="G608" s="133">
        <v>300</v>
      </c>
      <c r="H608" s="64">
        <v>5256</v>
      </c>
      <c r="I608" s="65">
        <v>5815</v>
      </c>
      <c r="J608" s="65">
        <v>6344</v>
      </c>
    </row>
    <row r="609" spans="2:10" ht="78.75" x14ac:dyDescent="0.25">
      <c r="B609" s="96" t="s">
        <v>689</v>
      </c>
      <c r="C609" s="97">
        <v>873</v>
      </c>
      <c r="D609" s="190" t="s">
        <v>43</v>
      </c>
      <c r="E609" s="191" t="s">
        <v>41</v>
      </c>
      <c r="F609" s="132" t="s">
        <v>690</v>
      </c>
      <c r="G609" s="133">
        <v>300</v>
      </c>
      <c r="H609" s="144">
        <v>1952</v>
      </c>
      <c r="I609" s="65">
        <v>1539</v>
      </c>
      <c r="J609" s="65">
        <v>1555</v>
      </c>
    </row>
    <row r="610" spans="2:10" ht="31.5" x14ac:dyDescent="0.25">
      <c r="B610" s="513" t="s">
        <v>409</v>
      </c>
      <c r="C610" s="68">
        <v>873</v>
      </c>
      <c r="D610" s="69" t="s">
        <v>43</v>
      </c>
      <c r="E610" s="70" t="s">
        <v>302</v>
      </c>
      <c r="F610" s="71"/>
      <c r="G610" s="71"/>
      <c r="H610" s="72">
        <f>H611</f>
        <v>14933.2</v>
      </c>
      <c r="I610" s="72">
        <f t="shared" ref="I610:J610" si="231">I611</f>
        <v>15502.2</v>
      </c>
      <c r="J610" s="72">
        <f t="shared" si="231"/>
        <v>14554.2</v>
      </c>
    </row>
    <row r="611" spans="2:10" ht="47.25" x14ac:dyDescent="0.25">
      <c r="B611" s="73" t="s">
        <v>113</v>
      </c>
      <c r="C611" s="74">
        <v>873</v>
      </c>
      <c r="D611" s="157" t="s">
        <v>43</v>
      </c>
      <c r="E611" s="158" t="s">
        <v>302</v>
      </c>
      <c r="F611" s="290" t="s">
        <v>41</v>
      </c>
      <c r="G611" s="122"/>
      <c r="H611" s="159">
        <f>H612+H615</f>
        <v>14933.2</v>
      </c>
      <c r="I611" s="159">
        <f>I612+I615</f>
        <v>15502.2</v>
      </c>
      <c r="J611" s="159">
        <f>J612+J615</f>
        <v>14554.2</v>
      </c>
    </row>
    <row r="612" spans="2:10" ht="47.25" x14ac:dyDescent="0.25">
      <c r="B612" s="160" t="s">
        <v>691</v>
      </c>
      <c r="C612" s="81">
        <v>873</v>
      </c>
      <c r="D612" s="161" t="s">
        <v>43</v>
      </c>
      <c r="E612" s="162" t="s">
        <v>302</v>
      </c>
      <c r="F612" s="183" t="s">
        <v>692</v>
      </c>
      <c r="G612" s="201"/>
      <c r="H612" s="86">
        <f t="shared" ref="H612:J613" si="232">H613</f>
        <v>1685</v>
      </c>
      <c r="I612" s="86">
        <f t="shared" si="232"/>
        <v>1685</v>
      </c>
      <c r="J612" s="86">
        <f t="shared" si="232"/>
        <v>0</v>
      </c>
    </row>
    <row r="613" spans="2:10" ht="63" x14ac:dyDescent="0.25">
      <c r="B613" s="150" t="s">
        <v>693</v>
      </c>
      <c r="C613" s="89">
        <v>873</v>
      </c>
      <c r="D613" s="165" t="s">
        <v>43</v>
      </c>
      <c r="E613" s="166" t="s">
        <v>302</v>
      </c>
      <c r="F613" s="187" t="s">
        <v>694</v>
      </c>
      <c r="G613" s="127"/>
      <c r="H613" s="61">
        <f>H614</f>
        <v>1685</v>
      </c>
      <c r="I613" s="61">
        <f t="shared" si="232"/>
        <v>1685</v>
      </c>
      <c r="J613" s="61">
        <f t="shared" si="232"/>
        <v>0</v>
      </c>
    </row>
    <row r="614" spans="2:10" ht="63" x14ac:dyDescent="0.25">
      <c r="B614" s="424" t="s">
        <v>424</v>
      </c>
      <c r="C614" s="295">
        <v>873</v>
      </c>
      <c r="D614" s="190" t="s">
        <v>43</v>
      </c>
      <c r="E614" s="191" t="s">
        <v>302</v>
      </c>
      <c r="F614" s="192" t="s">
        <v>695</v>
      </c>
      <c r="G614" s="131">
        <v>600</v>
      </c>
      <c r="H614" s="64">
        <v>1685</v>
      </c>
      <c r="I614" s="65">
        <v>1685</v>
      </c>
      <c r="J614" s="65"/>
    </row>
    <row r="615" spans="2:10" ht="31.5" x14ac:dyDescent="0.25">
      <c r="B615" s="569" t="s">
        <v>77</v>
      </c>
      <c r="C615" s="570">
        <v>873</v>
      </c>
      <c r="D615" s="542" t="s">
        <v>43</v>
      </c>
      <c r="E615" s="543" t="s">
        <v>302</v>
      </c>
      <c r="F615" s="571" t="s">
        <v>602</v>
      </c>
      <c r="G615" s="545"/>
      <c r="H615" s="554">
        <f t="shared" ref="H615:J615" si="233">H616+H619+H622+H625+H628</f>
        <v>13248.2</v>
      </c>
      <c r="I615" s="554">
        <f t="shared" si="233"/>
        <v>13817.2</v>
      </c>
      <c r="J615" s="554">
        <f t="shared" si="233"/>
        <v>14554.2</v>
      </c>
    </row>
    <row r="616" spans="2:10" ht="47.25" x14ac:dyDescent="0.25">
      <c r="B616" s="218" t="s">
        <v>696</v>
      </c>
      <c r="C616" s="241">
        <v>873</v>
      </c>
      <c r="D616" s="549" t="s">
        <v>43</v>
      </c>
      <c r="E616" s="309" t="s">
        <v>302</v>
      </c>
      <c r="F616" s="244" t="s">
        <v>697</v>
      </c>
      <c r="G616" s="243"/>
      <c r="H616" s="572">
        <f t="shared" ref="H616:J616" si="234">H618+H617</f>
        <v>10168</v>
      </c>
      <c r="I616" s="572">
        <f t="shared" si="234"/>
        <v>10610</v>
      </c>
      <c r="J616" s="572">
        <f t="shared" si="234"/>
        <v>11185</v>
      </c>
    </row>
    <row r="617" spans="2:10" ht="110.25" x14ac:dyDescent="0.25">
      <c r="B617" s="573" t="s">
        <v>698</v>
      </c>
      <c r="C617" s="574">
        <v>873</v>
      </c>
      <c r="D617" s="505" t="s">
        <v>43</v>
      </c>
      <c r="E617" s="304" t="s">
        <v>302</v>
      </c>
      <c r="F617" s="408" t="s">
        <v>699</v>
      </c>
      <c r="G617" s="249">
        <v>100</v>
      </c>
      <c r="H617" s="271">
        <v>10128</v>
      </c>
      <c r="I617" s="321">
        <v>10570</v>
      </c>
      <c r="J617" s="321">
        <v>11145</v>
      </c>
    </row>
    <row r="618" spans="2:10" ht="63" x14ac:dyDescent="0.25">
      <c r="B618" s="573" t="s">
        <v>700</v>
      </c>
      <c r="C618" s="574">
        <v>873</v>
      </c>
      <c r="D618" s="505" t="s">
        <v>43</v>
      </c>
      <c r="E618" s="304" t="s">
        <v>302</v>
      </c>
      <c r="F618" s="408" t="s">
        <v>699</v>
      </c>
      <c r="G618" s="249">
        <v>200</v>
      </c>
      <c r="H618" s="271">
        <v>40</v>
      </c>
      <c r="I618" s="321">
        <v>40</v>
      </c>
      <c r="J618" s="321">
        <v>40</v>
      </c>
    </row>
    <row r="619" spans="2:10" ht="78.75" x14ac:dyDescent="0.25">
      <c r="B619" s="575" t="s">
        <v>701</v>
      </c>
      <c r="C619" s="576">
        <v>873</v>
      </c>
      <c r="D619" s="577">
        <v>10</v>
      </c>
      <c r="E619" s="309" t="s">
        <v>177</v>
      </c>
      <c r="F619" s="578" t="s">
        <v>702</v>
      </c>
      <c r="G619" s="579"/>
      <c r="H619" s="572">
        <f t="shared" ref="H619:J619" si="235">SUM(H620:H621)</f>
        <v>1176</v>
      </c>
      <c r="I619" s="572">
        <f t="shared" si="235"/>
        <v>1228</v>
      </c>
      <c r="J619" s="572">
        <f t="shared" si="235"/>
        <v>1294</v>
      </c>
    </row>
    <row r="620" spans="2:10" ht="157.5" x14ac:dyDescent="0.25">
      <c r="B620" s="573" t="s">
        <v>703</v>
      </c>
      <c r="C620" s="574">
        <v>873</v>
      </c>
      <c r="D620" s="505" t="s">
        <v>43</v>
      </c>
      <c r="E620" s="304" t="s">
        <v>302</v>
      </c>
      <c r="F620" s="408" t="s">
        <v>704</v>
      </c>
      <c r="G620" s="580" t="s">
        <v>32</v>
      </c>
      <c r="H620" s="271">
        <v>1172</v>
      </c>
      <c r="I620" s="321">
        <v>1224</v>
      </c>
      <c r="J620" s="321">
        <v>1290</v>
      </c>
    </row>
    <row r="621" spans="2:10" ht="110.25" x14ac:dyDescent="0.25">
      <c r="B621" s="573" t="s">
        <v>705</v>
      </c>
      <c r="C621" s="574">
        <v>873</v>
      </c>
      <c r="D621" s="505" t="s">
        <v>43</v>
      </c>
      <c r="E621" s="304" t="s">
        <v>302</v>
      </c>
      <c r="F621" s="408" t="s">
        <v>704</v>
      </c>
      <c r="G621" s="580" t="s">
        <v>39</v>
      </c>
      <c r="H621" s="271">
        <v>4</v>
      </c>
      <c r="I621" s="321">
        <v>4</v>
      </c>
      <c r="J621" s="321">
        <v>4</v>
      </c>
    </row>
    <row r="622" spans="2:10" ht="47.25" x14ac:dyDescent="0.25">
      <c r="B622" s="575" t="s">
        <v>706</v>
      </c>
      <c r="C622" s="576">
        <v>873</v>
      </c>
      <c r="D622" s="577">
        <v>10</v>
      </c>
      <c r="E622" s="309" t="s">
        <v>177</v>
      </c>
      <c r="F622" s="578" t="s">
        <v>707</v>
      </c>
      <c r="G622" s="579"/>
      <c r="H622" s="572">
        <f t="shared" ref="H622:J622" si="236">H624+H623</f>
        <v>536</v>
      </c>
      <c r="I622" s="572">
        <f t="shared" si="236"/>
        <v>557</v>
      </c>
      <c r="J622" s="572">
        <f t="shared" si="236"/>
        <v>584</v>
      </c>
    </row>
    <row r="623" spans="2:10" ht="126" x14ac:dyDescent="0.25">
      <c r="B623" s="573" t="s">
        <v>708</v>
      </c>
      <c r="C623" s="574">
        <v>873</v>
      </c>
      <c r="D623" s="505" t="s">
        <v>43</v>
      </c>
      <c r="E623" s="304" t="s">
        <v>302</v>
      </c>
      <c r="F623" s="408" t="s">
        <v>709</v>
      </c>
      <c r="G623" s="580" t="s">
        <v>32</v>
      </c>
      <c r="H623" s="271">
        <v>477</v>
      </c>
      <c r="I623" s="321">
        <v>498</v>
      </c>
      <c r="J623" s="321">
        <v>525</v>
      </c>
    </row>
    <row r="624" spans="2:10" ht="78.75" x14ac:dyDescent="0.25">
      <c r="B624" s="573" t="s">
        <v>710</v>
      </c>
      <c r="C624" s="574">
        <v>873</v>
      </c>
      <c r="D624" s="505" t="s">
        <v>43</v>
      </c>
      <c r="E624" s="304" t="s">
        <v>302</v>
      </c>
      <c r="F624" s="408" t="s">
        <v>709</v>
      </c>
      <c r="G624" s="580" t="s">
        <v>39</v>
      </c>
      <c r="H624" s="271">
        <v>59</v>
      </c>
      <c r="I624" s="321">
        <v>59</v>
      </c>
      <c r="J624" s="321">
        <v>59</v>
      </c>
    </row>
    <row r="625" spans="2:10" ht="63" x14ac:dyDescent="0.25">
      <c r="B625" s="581" t="s">
        <v>711</v>
      </c>
      <c r="C625" s="582">
        <v>873</v>
      </c>
      <c r="D625" s="549" t="s">
        <v>43</v>
      </c>
      <c r="E625" s="309" t="s">
        <v>302</v>
      </c>
      <c r="F625" s="583" t="s">
        <v>712</v>
      </c>
      <c r="G625" s="584"/>
      <c r="H625" s="492">
        <f t="shared" ref="H625:J625" si="237">H627+H626</f>
        <v>1367</v>
      </c>
      <c r="I625" s="492">
        <f t="shared" si="237"/>
        <v>1421</v>
      </c>
      <c r="J625" s="492">
        <f t="shared" si="237"/>
        <v>1490</v>
      </c>
    </row>
    <row r="626" spans="2:10" ht="126" x14ac:dyDescent="0.25">
      <c r="B626" s="43" t="s">
        <v>713</v>
      </c>
      <c r="C626" s="44">
        <v>873</v>
      </c>
      <c r="D626" s="190" t="s">
        <v>43</v>
      </c>
      <c r="E626" s="191" t="s">
        <v>302</v>
      </c>
      <c r="F626" s="585" t="s">
        <v>714</v>
      </c>
      <c r="G626" s="46" t="s">
        <v>32</v>
      </c>
      <c r="H626" s="144">
        <v>1218</v>
      </c>
      <c r="I626" s="145">
        <v>1272</v>
      </c>
      <c r="J626" s="145">
        <v>1341</v>
      </c>
    </row>
    <row r="627" spans="2:10" ht="78.75" x14ac:dyDescent="0.25">
      <c r="B627" s="43" t="s">
        <v>715</v>
      </c>
      <c r="C627" s="44">
        <v>873</v>
      </c>
      <c r="D627" s="190" t="s">
        <v>43</v>
      </c>
      <c r="E627" s="191" t="s">
        <v>302</v>
      </c>
      <c r="F627" s="585" t="s">
        <v>714</v>
      </c>
      <c r="G627" s="46" t="s">
        <v>39</v>
      </c>
      <c r="H627" s="144">
        <v>149</v>
      </c>
      <c r="I627" s="145">
        <v>149</v>
      </c>
      <c r="J627" s="145">
        <v>149</v>
      </c>
    </row>
    <row r="628" spans="2:10" ht="47.25" x14ac:dyDescent="0.25">
      <c r="B628" s="36" t="s">
        <v>716</v>
      </c>
      <c r="C628" s="37">
        <v>873</v>
      </c>
      <c r="D628" s="165" t="s">
        <v>43</v>
      </c>
      <c r="E628" s="166" t="s">
        <v>302</v>
      </c>
      <c r="F628" s="586" t="s">
        <v>717</v>
      </c>
      <c r="G628" s="41"/>
      <c r="H628" s="359">
        <f t="shared" ref="H628:J628" si="238">H629</f>
        <v>1.2</v>
      </c>
      <c r="I628" s="587">
        <f t="shared" si="238"/>
        <v>1.2</v>
      </c>
      <c r="J628" s="587">
        <f t="shared" si="238"/>
        <v>1.2</v>
      </c>
    </row>
    <row r="629" spans="2:10" ht="63.75" thickBot="1" x14ac:dyDescent="0.3">
      <c r="B629" s="43" t="s">
        <v>718</v>
      </c>
      <c r="C629" s="44">
        <v>873</v>
      </c>
      <c r="D629" s="190" t="s">
        <v>43</v>
      </c>
      <c r="E629" s="191" t="s">
        <v>302</v>
      </c>
      <c r="F629" s="585" t="s">
        <v>719</v>
      </c>
      <c r="G629" s="46" t="s">
        <v>39</v>
      </c>
      <c r="H629" s="144">
        <v>1.2</v>
      </c>
      <c r="I629" s="145">
        <v>1.2</v>
      </c>
      <c r="J629" s="145">
        <v>1.2</v>
      </c>
    </row>
    <row r="630" spans="2:10" ht="32.25" thickBot="1" x14ac:dyDescent="0.3">
      <c r="B630" s="588" t="s">
        <v>720</v>
      </c>
      <c r="C630" s="560">
        <v>874</v>
      </c>
      <c r="D630" s="589"/>
      <c r="E630" s="590"/>
      <c r="F630" s="591"/>
      <c r="G630" s="592"/>
      <c r="H630" s="593">
        <f>H641+H662+H631</f>
        <v>59047.3</v>
      </c>
      <c r="I630" s="593">
        <f>I641+I662+I631</f>
        <v>59227.799999999996</v>
      </c>
      <c r="J630" s="593">
        <f>J641+J662+J631</f>
        <v>44543.700000000004</v>
      </c>
    </row>
    <row r="631" spans="2:10" ht="16.5" thickBot="1" x14ac:dyDescent="0.3">
      <c r="B631" s="151" t="s">
        <v>160</v>
      </c>
      <c r="C631" s="13">
        <v>874</v>
      </c>
      <c r="D631" s="208" t="s">
        <v>161</v>
      </c>
      <c r="E631" s="13"/>
      <c r="F631" s="13"/>
      <c r="G631" s="153"/>
      <c r="H631" s="21">
        <f t="shared" ref="H631:J633" si="239">H632</f>
        <v>90.3</v>
      </c>
      <c r="I631" s="21">
        <f t="shared" si="239"/>
        <v>87.399999999999991</v>
      </c>
      <c r="J631" s="21">
        <f t="shared" si="239"/>
        <v>0</v>
      </c>
    </row>
    <row r="632" spans="2:10" x14ac:dyDescent="0.25">
      <c r="B632" s="22" t="s">
        <v>217</v>
      </c>
      <c r="C632" s="23">
        <v>874</v>
      </c>
      <c r="D632" s="25" t="s">
        <v>161</v>
      </c>
      <c r="E632" s="26">
        <v>10</v>
      </c>
      <c r="F632" s="26"/>
      <c r="G632" s="156"/>
      <c r="H632" s="27">
        <f>H633</f>
        <v>90.3</v>
      </c>
      <c r="I632" s="27">
        <f t="shared" si="239"/>
        <v>87.399999999999991</v>
      </c>
      <c r="J632" s="27">
        <f t="shared" si="239"/>
        <v>0</v>
      </c>
    </row>
    <row r="633" spans="2:10" ht="94.5" x14ac:dyDescent="0.25">
      <c r="B633" s="220" t="s">
        <v>218</v>
      </c>
      <c r="C633" s="74">
        <v>874</v>
      </c>
      <c r="D633" s="236" t="s">
        <v>41</v>
      </c>
      <c r="E633" s="431">
        <v>10</v>
      </c>
      <c r="F633" s="432" t="s">
        <v>219</v>
      </c>
      <c r="G633" s="433"/>
      <c r="H633" s="159">
        <f t="shared" si="239"/>
        <v>90.3</v>
      </c>
      <c r="I633" s="159">
        <f t="shared" si="239"/>
        <v>87.399999999999991</v>
      </c>
      <c r="J633" s="159">
        <f t="shared" si="239"/>
        <v>0</v>
      </c>
    </row>
    <row r="634" spans="2:10" ht="31.5" x14ac:dyDescent="0.25">
      <c r="B634" s="160" t="s">
        <v>220</v>
      </c>
      <c r="C634" s="81">
        <v>874</v>
      </c>
      <c r="D634" s="238" t="s">
        <v>41</v>
      </c>
      <c r="E634" s="239">
        <v>10</v>
      </c>
      <c r="F634" s="200" t="s">
        <v>221</v>
      </c>
      <c r="G634" s="240"/>
      <c r="H634" s="202">
        <f t="shared" ref="H634:J634" si="240">H637+H635+H639</f>
        <v>90.3</v>
      </c>
      <c r="I634" s="202">
        <f t="shared" si="240"/>
        <v>87.399999999999991</v>
      </c>
      <c r="J634" s="202">
        <f t="shared" si="240"/>
        <v>0</v>
      </c>
    </row>
    <row r="635" spans="2:10" ht="63" x14ac:dyDescent="0.25">
      <c r="B635" s="88" t="s">
        <v>222</v>
      </c>
      <c r="C635" s="89">
        <v>874</v>
      </c>
      <c r="D635" s="252" t="s">
        <v>41</v>
      </c>
      <c r="E635" s="127">
        <v>10</v>
      </c>
      <c r="F635" s="128" t="s">
        <v>223</v>
      </c>
      <c r="G635" s="127"/>
      <c r="H635" s="61">
        <f t="shared" ref="H635:J635" si="241">H636</f>
        <v>80.3</v>
      </c>
      <c r="I635" s="94">
        <f t="shared" si="241"/>
        <v>80.3</v>
      </c>
      <c r="J635" s="94">
        <f t="shared" si="241"/>
        <v>0</v>
      </c>
    </row>
    <row r="636" spans="2:10" ht="63" x14ac:dyDescent="0.25">
      <c r="B636" s="96" t="s">
        <v>224</v>
      </c>
      <c r="C636" s="97">
        <v>874</v>
      </c>
      <c r="D636" s="253" t="s">
        <v>41</v>
      </c>
      <c r="E636" s="131">
        <v>10</v>
      </c>
      <c r="F636" s="132" t="s">
        <v>225</v>
      </c>
      <c r="G636" s="131">
        <v>200</v>
      </c>
      <c r="H636" s="64">
        <v>80.3</v>
      </c>
      <c r="I636" s="64">
        <v>80.3</v>
      </c>
      <c r="J636" s="64"/>
    </row>
    <row r="637" spans="2:10" ht="63" x14ac:dyDescent="0.25">
      <c r="B637" s="88" t="s">
        <v>226</v>
      </c>
      <c r="C637" s="89">
        <v>874</v>
      </c>
      <c r="D637" s="252" t="s">
        <v>41</v>
      </c>
      <c r="E637" s="127">
        <v>10</v>
      </c>
      <c r="F637" s="128" t="s">
        <v>227</v>
      </c>
      <c r="G637" s="127"/>
      <c r="H637" s="61">
        <f t="shared" ref="H637:J637" si="242">H638</f>
        <v>6.8</v>
      </c>
      <c r="I637" s="94">
        <f t="shared" si="242"/>
        <v>7.1</v>
      </c>
      <c r="J637" s="94">
        <f t="shared" si="242"/>
        <v>0</v>
      </c>
    </row>
    <row r="638" spans="2:10" ht="78.75" x14ac:dyDescent="0.25">
      <c r="B638" s="96" t="s">
        <v>228</v>
      </c>
      <c r="C638" s="97">
        <v>874</v>
      </c>
      <c r="D638" s="253" t="s">
        <v>41</v>
      </c>
      <c r="E638" s="131">
        <v>10</v>
      </c>
      <c r="F638" s="132" t="s">
        <v>229</v>
      </c>
      <c r="G638" s="131">
        <v>200</v>
      </c>
      <c r="H638" s="64">
        <v>6.8</v>
      </c>
      <c r="I638" s="64">
        <v>7.1</v>
      </c>
      <c r="J638" s="64"/>
    </row>
    <row r="639" spans="2:10" ht="47.25" x14ac:dyDescent="0.25">
      <c r="B639" s="88" t="s">
        <v>230</v>
      </c>
      <c r="C639" s="89">
        <v>874</v>
      </c>
      <c r="D639" s="252" t="s">
        <v>41</v>
      </c>
      <c r="E639" s="127">
        <v>10</v>
      </c>
      <c r="F639" s="128" t="s">
        <v>231</v>
      </c>
      <c r="G639" s="127"/>
      <c r="H639" s="61">
        <f t="shared" ref="H639:J639" si="243">H640</f>
        <v>3.2</v>
      </c>
      <c r="I639" s="94">
        <f t="shared" si="243"/>
        <v>0</v>
      </c>
      <c r="J639" s="94">
        <f t="shared" si="243"/>
        <v>0</v>
      </c>
    </row>
    <row r="640" spans="2:10" ht="63.75" thickBot="1" x14ac:dyDescent="0.3">
      <c r="B640" s="96" t="s">
        <v>232</v>
      </c>
      <c r="C640" s="97">
        <v>874</v>
      </c>
      <c r="D640" s="253" t="s">
        <v>41</v>
      </c>
      <c r="E640" s="131">
        <v>10</v>
      </c>
      <c r="F640" s="132" t="s">
        <v>233</v>
      </c>
      <c r="G640" s="131">
        <v>200</v>
      </c>
      <c r="H640" s="64">
        <v>3.2</v>
      </c>
      <c r="I640" s="65"/>
      <c r="J640" s="65"/>
    </row>
    <row r="641" spans="2:10" ht="16.5" thickBot="1" x14ac:dyDescent="0.3">
      <c r="B641" s="333" t="s">
        <v>309</v>
      </c>
      <c r="C641" s="334">
        <v>874</v>
      </c>
      <c r="D641" s="208" t="s">
        <v>184</v>
      </c>
      <c r="E641" s="335"/>
      <c r="F641" s="335"/>
      <c r="G641" s="336"/>
      <c r="H641" s="593">
        <f>H642</f>
        <v>6693.4</v>
      </c>
      <c r="I641" s="593">
        <f t="shared" ref="I641:J641" si="244">I642</f>
        <v>6181.7</v>
      </c>
      <c r="J641" s="593">
        <f t="shared" si="244"/>
        <v>4719.3</v>
      </c>
    </row>
    <row r="642" spans="2:10" x14ac:dyDescent="0.25">
      <c r="B642" s="51" t="s">
        <v>721</v>
      </c>
      <c r="C642" s="52">
        <v>874</v>
      </c>
      <c r="D642" s="228" t="s">
        <v>219</v>
      </c>
      <c r="E642" s="229" t="s">
        <v>219</v>
      </c>
      <c r="F642" s="594"/>
      <c r="G642" s="595"/>
      <c r="H642" s="55">
        <f>H647+H643+H658</f>
        <v>6693.4</v>
      </c>
      <c r="I642" s="55">
        <f>I647+I643+I658</f>
        <v>6181.7</v>
      </c>
      <c r="J642" s="55">
        <f>J647+J643+J658</f>
        <v>4719.3</v>
      </c>
    </row>
    <row r="643" spans="2:10" ht="63" x14ac:dyDescent="0.25">
      <c r="B643" s="134" t="s">
        <v>63</v>
      </c>
      <c r="C643" s="135">
        <v>874</v>
      </c>
      <c r="D643" s="75" t="s">
        <v>219</v>
      </c>
      <c r="E643" s="76" t="s">
        <v>219</v>
      </c>
      <c r="F643" s="77" t="s">
        <v>25</v>
      </c>
      <c r="G643" s="291"/>
      <c r="H643" s="79">
        <f t="shared" ref="H643:J645" si="245">H644</f>
        <v>10</v>
      </c>
      <c r="I643" s="79">
        <f t="shared" si="245"/>
        <v>10</v>
      </c>
      <c r="J643" s="79">
        <f t="shared" si="245"/>
        <v>0</v>
      </c>
    </row>
    <row r="644" spans="2:10" ht="78.75" x14ac:dyDescent="0.25">
      <c r="B644" s="80" t="s">
        <v>333</v>
      </c>
      <c r="C644" s="81">
        <v>874</v>
      </c>
      <c r="D644" s="82" t="s">
        <v>219</v>
      </c>
      <c r="E644" s="83" t="s">
        <v>219</v>
      </c>
      <c r="F644" s="84" t="s">
        <v>65</v>
      </c>
      <c r="G644" s="293"/>
      <c r="H644" s="86">
        <f t="shared" si="245"/>
        <v>10</v>
      </c>
      <c r="I644" s="86">
        <f t="shared" si="245"/>
        <v>10</v>
      </c>
      <c r="J644" s="86">
        <f t="shared" si="245"/>
        <v>0</v>
      </c>
    </row>
    <row r="645" spans="2:10" ht="63" x14ac:dyDescent="0.25">
      <c r="B645" s="547" t="s">
        <v>722</v>
      </c>
      <c r="C645" s="89">
        <v>874</v>
      </c>
      <c r="D645" s="90" t="s">
        <v>219</v>
      </c>
      <c r="E645" s="91" t="s">
        <v>219</v>
      </c>
      <c r="F645" s="92" t="s">
        <v>67</v>
      </c>
      <c r="G645" s="345"/>
      <c r="H645" s="61">
        <f t="shared" si="245"/>
        <v>10</v>
      </c>
      <c r="I645" s="61">
        <f t="shared" si="245"/>
        <v>10</v>
      </c>
      <c r="J645" s="61">
        <f t="shared" si="245"/>
        <v>0</v>
      </c>
    </row>
    <row r="646" spans="2:10" ht="94.5" x14ac:dyDescent="0.25">
      <c r="B646" s="246" t="s">
        <v>68</v>
      </c>
      <c r="C646" s="97">
        <v>874</v>
      </c>
      <c r="D646" s="98" t="s">
        <v>219</v>
      </c>
      <c r="E646" s="99" t="s">
        <v>219</v>
      </c>
      <c r="F646" s="100" t="s">
        <v>69</v>
      </c>
      <c r="G646" s="99" t="s">
        <v>39</v>
      </c>
      <c r="H646" s="64">
        <v>10</v>
      </c>
      <c r="I646" s="65">
        <v>10</v>
      </c>
      <c r="J646" s="65"/>
    </row>
    <row r="647" spans="2:10" ht="63" x14ac:dyDescent="0.25">
      <c r="B647" s="73" t="s">
        <v>414</v>
      </c>
      <c r="C647" s="74">
        <v>874</v>
      </c>
      <c r="D647" s="157" t="s">
        <v>219</v>
      </c>
      <c r="E647" s="177" t="s">
        <v>219</v>
      </c>
      <c r="F647" s="596" t="s">
        <v>302</v>
      </c>
      <c r="G647" s="597"/>
      <c r="H647" s="79">
        <f t="shared" ref="H647:J647" si="246">H648</f>
        <v>6668.4</v>
      </c>
      <c r="I647" s="79">
        <f t="shared" si="246"/>
        <v>6156.7</v>
      </c>
      <c r="J647" s="79">
        <f t="shared" si="246"/>
        <v>4719.3</v>
      </c>
    </row>
    <row r="648" spans="2:10" ht="31.5" x14ac:dyDescent="0.25">
      <c r="B648" s="598" t="s">
        <v>723</v>
      </c>
      <c r="C648" s="510" t="s">
        <v>724</v>
      </c>
      <c r="D648" s="161" t="s">
        <v>219</v>
      </c>
      <c r="E648" s="162" t="s">
        <v>219</v>
      </c>
      <c r="F648" s="471" t="s">
        <v>725</v>
      </c>
      <c r="G648" s="212"/>
      <c r="H648" s="86">
        <f>H649++H651+H656</f>
        <v>6668.4</v>
      </c>
      <c r="I648" s="86">
        <f>I649+I651+I656</f>
        <v>6156.7</v>
      </c>
      <c r="J648" s="86">
        <f>J649+J651+J656</f>
        <v>4719.3</v>
      </c>
    </row>
    <row r="649" spans="2:10" ht="78.75" x14ac:dyDescent="0.25">
      <c r="B649" s="599" t="s">
        <v>726</v>
      </c>
      <c r="C649" s="600">
        <v>874</v>
      </c>
      <c r="D649" s="165" t="s">
        <v>219</v>
      </c>
      <c r="E649" s="166" t="s">
        <v>219</v>
      </c>
      <c r="F649" s="601" t="s">
        <v>727</v>
      </c>
      <c r="G649" s="213"/>
      <c r="H649" s="61">
        <f t="shared" ref="H649:J649" si="247">H650</f>
        <v>180</v>
      </c>
      <c r="I649" s="61">
        <f t="shared" si="247"/>
        <v>130</v>
      </c>
      <c r="J649" s="61">
        <f t="shared" si="247"/>
        <v>0</v>
      </c>
    </row>
    <row r="650" spans="2:10" ht="31.5" x14ac:dyDescent="0.25">
      <c r="B650" s="522" t="s">
        <v>456</v>
      </c>
      <c r="C650" s="512" t="s">
        <v>724</v>
      </c>
      <c r="D650" s="190" t="s">
        <v>219</v>
      </c>
      <c r="E650" s="191" t="s">
        <v>219</v>
      </c>
      <c r="F650" s="585" t="s">
        <v>728</v>
      </c>
      <c r="G650" s="191" t="s">
        <v>39</v>
      </c>
      <c r="H650" s="64">
        <v>180</v>
      </c>
      <c r="I650" s="65">
        <v>130</v>
      </c>
      <c r="J650" s="65"/>
    </row>
    <row r="651" spans="2:10" ht="78.75" x14ac:dyDescent="0.25">
      <c r="B651" s="599" t="s">
        <v>729</v>
      </c>
      <c r="C651" s="600">
        <v>874</v>
      </c>
      <c r="D651" s="165" t="s">
        <v>219</v>
      </c>
      <c r="E651" s="166" t="s">
        <v>219</v>
      </c>
      <c r="F651" s="601" t="s">
        <v>730</v>
      </c>
      <c r="G651" s="213"/>
      <c r="H651" s="61">
        <f>SUM(H652:H655)</f>
        <v>6288.4</v>
      </c>
      <c r="I651" s="61">
        <f>SUM(I652:I655)</f>
        <v>5926.7</v>
      </c>
      <c r="J651" s="61">
        <f>SUM(J652:J655)</f>
        <v>4719.3</v>
      </c>
    </row>
    <row r="652" spans="2:10" ht="126" x14ac:dyDescent="0.25">
      <c r="B652" s="258" t="s">
        <v>731</v>
      </c>
      <c r="C652" s="97">
        <v>874</v>
      </c>
      <c r="D652" s="190" t="s">
        <v>219</v>
      </c>
      <c r="E652" s="191" t="s">
        <v>219</v>
      </c>
      <c r="F652" s="585" t="s">
        <v>732</v>
      </c>
      <c r="G652" s="191" t="s">
        <v>32</v>
      </c>
      <c r="H652" s="49">
        <v>4521.7</v>
      </c>
      <c r="I652" s="50">
        <v>4719.3</v>
      </c>
      <c r="J652" s="50">
        <v>4719.3</v>
      </c>
    </row>
    <row r="653" spans="2:10" ht="63" x14ac:dyDescent="0.25">
      <c r="B653" s="258" t="s">
        <v>733</v>
      </c>
      <c r="C653" s="97">
        <v>874</v>
      </c>
      <c r="D653" s="190" t="s">
        <v>219</v>
      </c>
      <c r="E653" s="191" t="s">
        <v>219</v>
      </c>
      <c r="F653" s="585" t="s">
        <v>732</v>
      </c>
      <c r="G653" s="191" t="s">
        <v>39</v>
      </c>
      <c r="H653" s="49">
        <v>986.7</v>
      </c>
      <c r="I653" s="50">
        <v>927.4</v>
      </c>
      <c r="J653" s="50"/>
    </row>
    <row r="654" spans="2:10" ht="47.25" x14ac:dyDescent="0.25">
      <c r="B654" s="258" t="s">
        <v>488</v>
      </c>
      <c r="C654" s="97">
        <v>874</v>
      </c>
      <c r="D654" s="190" t="s">
        <v>219</v>
      </c>
      <c r="E654" s="191" t="s">
        <v>219</v>
      </c>
      <c r="F654" s="585" t="s">
        <v>732</v>
      </c>
      <c r="G654" s="191" t="s">
        <v>51</v>
      </c>
      <c r="H654" s="49">
        <v>30</v>
      </c>
      <c r="I654" s="50">
        <v>30</v>
      </c>
      <c r="J654" s="50"/>
    </row>
    <row r="655" spans="2:10" ht="31.5" x14ac:dyDescent="0.25">
      <c r="B655" s="602" t="s">
        <v>456</v>
      </c>
      <c r="C655" s="603" t="s">
        <v>724</v>
      </c>
      <c r="D655" s="233" t="s">
        <v>219</v>
      </c>
      <c r="E655" s="234" t="s">
        <v>219</v>
      </c>
      <c r="F655" s="604" t="s">
        <v>734</v>
      </c>
      <c r="G655" s="234" t="s">
        <v>39</v>
      </c>
      <c r="H655" s="271">
        <v>750</v>
      </c>
      <c r="I655" s="321">
        <v>250</v>
      </c>
      <c r="J655" s="321"/>
    </row>
    <row r="656" spans="2:10" ht="47.25" x14ac:dyDescent="0.25">
      <c r="B656" s="605" t="s">
        <v>735</v>
      </c>
      <c r="C656" s="606">
        <v>874</v>
      </c>
      <c r="D656" s="607" t="s">
        <v>219</v>
      </c>
      <c r="E656" s="608" t="s">
        <v>219</v>
      </c>
      <c r="F656" s="609" t="s">
        <v>736</v>
      </c>
      <c r="G656" s="610"/>
      <c r="H656" s="359">
        <f t="shared" ref="H656:J656" si="248">H657</f>
        <v>200</v>
      </c>
      <c r="I656" s="359">
        <f t="shared" si="248"/>
        <v>100</v>
      </c>
      <c r="J656" s="359">
        <f t="shared" si="248"/>
        <v>0</v>
      </c>
    </row>
    <row r="657" spans="2:10" ht="31.5" x14ac:dyDescent="0.25">
      <c r="B657" s="602" t="s">
        <v>97</v>
      </c>
      <c r="C657" s="603" t="s">
        <v>724</v>
      </c>
      <c r="D657" s="233" t="s">
        <v>219</v>
      </c>
      <c r="E657" s="234" t="s">
        <v>219</v>
      </c>
      <c r="F657" s="604" t="s">
        <v>737</v>
      </c>
      <c r="G657" s="234" t="s">
        <v>90</v>
      </c>
      <c r="H657" s="144">
        <v>200</v>
      </c>
      <c r="I657" s="145">
        <v>100</v>
      </c>
      <c r="J657" s="145"/>
    </row>
    <row r="658" spans="2:10" ht="47.25" x14ac:dyDescent="0.25">
      <c r="B658" s="73" t="s">
        <v>475</v>
      </c>
      <c r="C658" s="74">
        <v>874</v>
      </c>
      <c r="D658" s="157" t="s">
        <v>219</v>
      </c>
      <c r="E658" s="177" t="s">
        <v>219</v>
      </c>
      <c r="F658" s="339" t="s">
        <v>62</v>
      </c>
      <c r="G658" s="74"/>
      <c r="H658" s="180">
        <f>H659</f>
        <v>15</v>
      </c>
      <c r="I658" s="180">
        <f t="shared" ref="I658:J660" si="249">I659</f>
        <v>15</v>
      </c>
      <c r="J658" s="180">
        <f t="shared" si="249"/>
        <v>0</v>
      </c>
    </row>
    <row r="659" spans="2:10" ht="31.5" x14ac:dyDescent="0.25">
      <c r="B659" s="80" t="s">
        <v>476</v>
      </c>
      <c r="C659" s="81">
        <v>874</v>
      </c>
      <c r="D659" s="161" t="s">
        <v>219</v>
      </c>
      <c r="E659" s="162" t="s">
        <v>219</v>
      </c>
      <c r="F659" s="337" t="s">
        <v>477</v>
      </c>
      <c r="G659" s="201"/>
      <c r="H659" s="202">
        <f>H660</f>
        <v>15</v>
      </c>
      <c r="I659" s="202">
        <f t="shared" si="249"/>
        <v>15</v>
      </c>
      <c r="J659" s="202">
        <f t="shared" si="249"/>
        <v>0</v>
      </c>
    </row>
    <row r="660" spans="2:10" ht="63" x14ac:dyDescent="0.25">
      <c r="B660" s="88" t="s">
        <v>478</v>
      </c>
      <c r="C660" s="89">
        <v>874</v>
      </c>
      <c r="D660" s="165" t="s">
        <v>219</v>
      </c>
      <c r="E660" s="166" t="s">
        <v>219</v>
      </c>
      <c r="F660" s="338" t="s">
        <v>479</v>
      </c>
      <c r="G660" s="127"/>
      <c r="H660" s="203">
        <f>H661</f>
        <v>15</v>
      </c>
      <c r="I660" s="203">
        <f t="shared" si="249"/>
        <v>15</v>
      </c>
      <c r="J660" s="203">
        <f t="shared" si="249"/>
        <v>0</v>
      </c>
    </row>
    <row r="661" spans="2:10" ht="32.25" thickBot="1" x14ac:dyDescent="0.3">
      <c r="B661" s="96" t="s">
        <v>456</v>
      </c>
      <c r="C661" s="97">
        <v>874</v>
      </c>
      <c r="D661" s="190" t="s">
        <v>219</v>
      </c>
      <c r="E661" s="191" t="s">
        <v>219</v>
      </c>
      <c r="F661" s="340" t="s">
        <v>480</v>
      </c>
      <c r="G661" s="257">
        <v>200</v>
      </c>
      <c r="H661" s="64">
        <v>15</v>
      </c>
      <c r="I661" s="65">
        <v>15</v>
      </c>
      <c r="J661" s="65"/>
    </row>
    <row r="662" spans="2:10" ht="16.5" thickBot="1" x14ac:dyDescent="0.3">
      <c r="B662" s="151" t="s">
        <v>412</v>
      </c>
      <c r="C662" s="13">
        <v>874</v>
      </c>
      <c r="D662" s="369">
        <v>11</v>
      </c>
      <c r="E662" s="335"/>
      <c r="F662" s="335"/>
      <c r="G662" s="388"/>
      <c r="H662" s="21">
        <f>H663+H680</f>
        <v>52263.6</v>
      </c>
      <c r="I662" s="21">
        <f>I663+I680</f>
        <v>52958.7</v>
      </c>
      <c r="J662" s="21">
        <f>J663+J680</f>
        <v>39824.400000000001</v>
      </c>
    </row>
    <row r="663" spans="2:10" x14ac:dyDescent="0.25">
      <c r="B663" s="22" t="s">
        <v>413</v>
      </c>
      <c r="C663" s="26">
        <v>874</v>
      </c>
      <c r="D663" s="24">
        <v>11</v>
      </c>
      <c r="E663" s="25" t="s">
        <v>23</v>
      </c>
      <c r="F663" s="26"/>
      <c r="G663" s="156"/>
      <c r="H663" s="27">
        <f>H664+H676</f>
        <v>45311.199999999997</v>
      </c>
      <c r="I663" s="27">
        <f>I664+I676</f>
        <v>45752</v>
      </c>
      <c r="J663" s="27">
        <f>J664+J676</f>
        <v>33136.800000000003</v>
      </c>
    </row>
    <row r="664" spans="2:10" ht="63" x14ac:dyDescent="0.25">
      <c r="B664" s="73" t="s">
        <v>414</v>
      </c>
      <c r="C664" s="74">
        <v>874</v>
      </c>
      <c r="D664" s="236" t="s">
        <v>415</v>
      </c>
      <c r="E664" s="237" t="s">
        <v>26</v>
      </c>
      <c r="F664" s="199" t="s">
        <v>302</v>
      </c>
      <c r="G664" s="124"/>
      <c r="H664" s="79">
        <f>H665+H670</f>
        <v>45261.2</v>
      </c>
      <c r="I664" s="79">
        <f>I665+I670</f>
        <v>45702</v>
      </c>
      <c r="J664" s="79">
        <f>J665+J670</f>
        <v>33136.800000000003</v>
      </c>
    </row>
    <row r="665" spans="2:10" ht="31.5" x14ac:dyDescent="0.25">
      <c r="B665" s="389" t="s">
        <v>416</v>
      </c>
      <c r="C665" s="390">
        <v>874</v>
      </c>
      <c r="D665" s="238" t="s">
        <v>415</v>
      </c>
      <c r="E665" s="239" t="s">
        <v>26</v>
      </c>
      <c r="F665" s="200" t="s">
        <v>417</v>
      </c>
      <c r="G665" s="382"/>
      <c r="H665" s="86">
        <f t="shared" ref="H665:J665" si="250">H666+H668</f>
        <v>30044.6</v>
      </c>
      <c r="I665" s="86">
        <f t="shared" si="250"/>
        <v>30388.5</v>
      </c>
      <c r="J665" s="86">
        <f t="shared" si="250"/>
        <v>20896.099999999999</v>
      </c>
    </row>
    <row r="666" spans="2:10" ht="31.5" x14ac:dyDescent="0.25">
      <c r="B666" s="391" t="s">
        <v>551</v>
      </c>
      <c r="C666" s="392">
        <v>874</v>
      </c>
      <c r="D666" s="252" t="s">
        <v>415</v>
      </c>
      <c r="E666" s="255" t="s">
        <v>26</v>
      </c>
      <c r="F666" s="128" t="s">
        <v>738</v>
      </c>
      <c r="G666" s="129"/>
      <c r="H666" s="61">
        <f t="shared" ref="H666:J666" si="251">H667</f>
        <v>29741.599999999999</v>
      </c>
      <c r="I666" s="61">
        <f t="shared" si="251"/>
        <v>30105.5</v>
      </c>
      <c r="J666" s="61">
        <f t="shared" si="251"/>
        <v>20896.099999999999</v>
      </c>
    </row>
    <row r="667" spans="2:10" ht="78.75" x14ac:dyDescent="0.25">
      <c r="B667" s="294" t="s">
        <v>739</v>
      </c>
      <c r="C667" s="295">
        <v>874</v>
      </c>
      <c r="D667" s="253" t="s">
        <v>415</v>
      </c>
      <c r="E667" s="257" t="s">
        <v>26</v>
      </c>
      <c r="F667" s="132" t="s">
        <v>740</v>
      </c>
      <c r="G667" s="393">
        <v>600</v>
      </c>
      <c r="H667" s="49">
        <v>29741.599999999999</v>
      </c>
      <c r="I667" s="49">
        <v>30105.5</v>
      </c>
      <c r="J667" s="49">
        <v>20896.099999999999</v>
      </c>
    </row>
    <row r="668" spans="2:10" ht="47.25" x14ac:dyDescent="0.25">
      <c r="B668" s="391" t="s">
        <v>741</v>
      </c>
      <c r="C668" s="392">
        <v>874</v>
      </c>
      <c r="D668" s="252" t="s">
        <v>415</v>
      </c>
      <c r="E668" s="255" t="s">
        <v>26</v>
      </c>
      <c r="F668" s="128" t="s">
        <v>742</v>
      </c>
      <c r="G668" s="129"/>
      <c r="H668" s="61">
        <f>H669</f>
        <v>303</v>
      </c>
      <c r="I668" s="61">
        <f t="shared" ref="I668:J668" si="252">I669</f>
        <v>283</v>
      </c>
      <c r="J668" s="61">
        <f t="shared" si="252"/>
        <v>0</v>
      </c>
    </row>
    <row r="669" spans="2:10" ht="47.25" x14ac:dyDescent="0.25">
      <c r="B669" s="294" t="s">
        <v>458</v>
      </c>
      <c r="C669" s="295">
        <v>874</v>
      </c>
      <c r="D669" s="253" t="s">
        <v>415</v>
      </c>
      <c r="E669" s="257" t="s">
        <v>26</v>
      </c>
      <c r="F669" s="132" t="s">
        <v>743</v>
      </c>
      <c r="G669" s="393">
        <v>600</v>
      </c>
      <c r="H669" s="64">
        <v>303</v>
      </c>
      <c r="I669" s="64">
        <v>283</v>
      </c>
      <c r="J669" s="64"/>
    </row>
    <row r="670" spans="2:10" ht="63" x14ac:dyDescent="0.25">
      <c r="B670" s="389" t="s">
        <v>744</v>
      </c>
      <c r="C670" s="390">
        <v>874</v>
      </c>
      <c r="D670" s="238" t="s">
        <v>415</v>
      </c>
      <c r="E670" s="239" t="s">
        <v>26</v>
      </c>
      <c r="F670" s="200" t="s">
        <v>745</v>
      </c>
      <c r="G670" s="382"/>
      <c r="H670" s="86">
        <f>H671+H673</f>
        <v>15216.6</v>
      </c>
      <c r="I670" s="86">
        <f>I671+I673</f>
        <v>15313.5</v>
      </c>
      <c r="J670" s="86">
        <f>J671+J673</f>
        <v>12240.7</v>
      </c>
    </row>
    <row r="671" spans="2:10" ht="31.5" x14ac:dyDescent="0.25">
      <c r="B671" s="391" t="s">
        <v>551</v>
      </c>
      <c r="C671" s="392">
        <v>874</v>
      </c>
      <c r="D671" s="252" t="s">
        <v>415</v>
      </c>
      <c r="E671" s="255" t="s">
        <v>26</v>
      </c>
      <c r="F671" s="128" t="s">
        <v>746</v>
      </c>
      <c r="G671" s="129"/>
      <c r="H671" s="61">
        <f>H672</f>
        <v>13866.6</v>
      </c>
      <c r="I671" s="61">
        <f t="shared" ref="I671:J671" si="253">I672</f>
        <v>14136.4</v>
      </c>
      <c r="J671" s="61">
        <f t="shared" si="253"/>
        <v>12240.7</v>
      </c>
    </row>
    <row r="672" spans="2:10" ht="78.75" x14ac:dyDescent="0.25">
      <c r="B672" s="294" t="s">
        <v>739</v>
      </c>
      <c r="C672" s="295">
        <v>874</v>
      </c>
      <c r="D672" s="253" t="s">
        <v>415</v>
      </c>
      <c r="E672" s="257" t="s">
        <v>26</v>
      </c>
      <c r="F672" s="132" t="s">
        <v>747</v>
      </c>
      <c r="G672" s="393" t="s">
        <v>426</v>
      </c>
      <c r="H672" s="49">
        <v>13866.6</v>
      </c>
      <c r="I672" s="50">
        <v>14136.4</v>
      </c>
      <c r="J672" s="50">
        <v>12240.7</v>
      </c>
    </row>
    <row r="673" spans="2:10" ht="31.5" x14ac:dyDescent="0.25">
      <c r="B673" s="391" t="s">
        <v>748</v>
      </c>
      <c r="C673" s="392">
        <v>874</v>
      </c>
      <c r="D673" s="126">
        <v>11</v>
      </c>
      <c r="E673" s="255" t="s">
        <v>26</v>
      </c>
      <c r="F673" s="128" t="s">
        <v>749</v>
      </c>
      <c r="G673" s="129"/>
      <c r="H673" s="61">
        <f t="shared" ref="H673:J673" si="254">H675+H674</f>
        <v>1350</v>
      </c>
      <c r="I673" s="61">
        <f t="shared" si="254"/>
        <v>1177.0999999999999</v>
      </c>
      <c r="J673" s="61">
        <f t="shared" si="254"/>
        <v>0</v>
      </c>
    </row>
    <row r="674" spans="2:10" ht="31.5" x14ac:dyDescent="0.25">
      <c r="B674" s="520" t="s">
        <v>456</v>
      </c>
      <c r="C674" s="611">
        <v>874</v>
      </c>
      <c r="D674" s="130">
        <v>11</v>
      </c>
      <c r="E674" s="257" t="s">
        <v>26</v>
      </c>
      <c r="F674" s="132" t="s">
        <v>750</v>
      </c>
      <c r="G674" s="133">
        <v>200</v>
      </c>
      <c r="H674" s="64">
        <v>300</v>
      </c>
      <c r="I674" s="65">
        <v>300</v>
      </c>
      <c r="J674" s="65"/>
    </row>
    <row r="675" spans="2:10" ht="47.25" x14ac:dyDescent="0.25">
      <c r="B675" s="520" t="s">
        <v>458</v>
      </c>
      <c r="C675" s="611">
        <v>874</v>
      </c>
      <c r="D675" s="130">
        <v>11</v>
      </c>
      <c r="E675" s="257" t="s">
        <v>26</v>
      </c>
      <c r="F675" s="132" t="s">
        <v>750</v>
      </c>
      <c r="G675" s="133">
        <v>600</v>
      </c>
      <c r="H675" s="64">
        <v>1050</v>
      </c>
      <c r="I675" s="65">
        <v>877.1</v>
      </c>
      <c r="J675" s="65"/>
    </row>
    <row r="676" spans="2:10" ht="47.25" x14ac:dyDescent="0.25">
      <c r="B676" s="73" t="s">
        <v>475</v>
      </c>
      <c r="C676" s="74">
        <v>874</v>
      </c>
      <c r="D676" s="157" t="s">
        <v>415</v>
      </c>
      <c r="E676" s="177" t="s">
        <v>26</v>
      </c>
      <c r="F676" s="339" t="s">
        <v>62</v>
      </c>
      <c r="G676" s="74"/>
      <c r="H676" s="180">
        <f>H677</f>
        <v>50</v>
      </c>
      <c r="I676" s="180">
        <f t="shared" ref="I676:J678" si="255">I677</f>
        <v>50</v>
      </c>
      <c r="J676" s="180">
        <f t="shared" si="255"/>
        <v>0</v>
      </c>
    </row>
    <row r="677" spans="2:10" ht="31.5" x14ac:dyDescent="0.25">
      <c r="B677" s="80" t="s">
        <v>476</v>
      </c>
      <c r="C677" s="81">
        <v>874</v>
      </c>
      <c r="D677" s="161" t="s">
        <v>415</v>
      </c>
      <c r="E677" s="162" t="s">
        <v>26</v>
      </c>
      <c r="F677" s="337" t="s">
        <v>477</v>
      </c>
      <c r="G677" s="201"/>
      <c r="H677" s="202">
        <f>H678</f>
        <v>50</v>
      </c>
      <c r="I677" s="202">
        <f t="shared" si="255"/>
        <v>50</v>
      </c>
      <c r="J677" s="202">
        <f t="shared" si="255"/>
        <v>0</v>
      </c>
    </row>
    <row r="678" spans="2:10" ht="63" x14ac:dyDescent="0.25">
      <c r="B678" s="88" t="s">
        <v>478</v>
      </c>
      <c r="C678" s="89">
        <v>874</v>
      </c>
      <c r="D678" s="165" t="s">
        <v>415</v>
      </c>
      <c r="E678" s="166" t="s">
        <v>26</v>
      </c>
      <c r="F678" s="338" t="s">
        <v>479</v>
      </c>
      <c r="G678" s="127"/>
      <c r="H678" s="203">
        <f>H679</f>
        <v>50</v>
      </c>
      <c r="I678" s="203">
        <f t="shared" si="255"/>
        <v>50</v>
      </c>
      <c r="J678" s="203">
        <f t="shared" si="255"/>
        <v>0</v>
      </c>
    </row>
    <row r="679" spans="2:10" ht="47.25" x14ac:dyDescent="0.25">
      <c r="B679" s="96" t="s">
        <v>458</v>
      </c>
      <c r="C679" s="97">
        <v>874</v>
      </c>
      <c r="D679" s="190" t="s">
        <v>415</v>
      </c>
      <c r="E679" s="191" t="s">
        <v>26</v>
      </c>
      <c r="F679" s="340" t="s">
        <v>480</v>
      </c>
      <c r="G679" s="257">
        <v>600</v>
      </c>
      <c r="H679" s="64">
        <v>50</v>
      </c>
      <c r="I679" s="65">
        <v>50</v>
      </c>
      <c r="J679" s="65"/>
    </row>
    <row r="680" spans="2:10" ht="31.5" x14ac:dyDescent="0.25">
      <c r="B680" s="51" t="s">
        <v>751</v>
      </c>
      <c r="C680" s="52">
        <v>874</v>
      </c>
      <c r="D680" s="53">
        <v>11</v>
      </c>
      <c r="E680" s="54" t="s">
        <v>163</v>
      </c>
      <c r="F680" s="612"/>
      <c r="G680" s="613"/>
      <c r="H680" s="55">
        <f t="shared" ref="H680:J680" si="256">H681+H690</f>
        <v>6952.4000000000005</v>
      </c>
      <c r="I680" s="55">
        <f t="shared" si="256"/>
        <v>7206.7000000000007</v>
      </c>
      <c r="J680" s="55">
        <f t="shared" si="256"/>
        <v>6687.6</v>
      </c>
    </row>
    <row r="681" spans="2:10" ht="63" x14ac:dyDescent="0.25">
      <c r="B681" s="73" t="s">
        <v>414</v>
      </c>
      <c r="C681" s="74">
        <v>874</v>
      </c>
      <c r="D681" s="157" t="s">
        <v>415</v>
      </c>
      <c r="E681" s="177" t="s">
        <v>54</v>
      </c>
      <c r="F681" s="339" t="s">
        <v>302</v>
      </c>
      <c r="G681" s="74"/>
      <c r="H681" s="180">
        <f t="shared" ref="H681:J681" si="257">H682</f>
        <v>6643.7000000000007</v>
      </c>
      <c r="I681" s="180">
        <f t="shared" si="257"/>
        <v>6901.2000000000007</v>
      </c>
      <c r="J681" s="180">
        <f t="shared" si="257"/>
        <v>6687.6</v>
      </c>
    </row>
    <row r="682" spans="2:10" ht="31.5" x14ac:dyDescent="0.25">
      <c r="B682" s="80" t="s">
        <v>752</v>
      </c>
      <c r="C682" s="81">
        <v>874</v>
      </c>
      <c r="D682" s="161" t="s">
        <v>415</v>
      </c>
      <c r="E682" s="162" t="s">
        <v>54</v>
      </c>
      <c r="F682" s="337" t="s">
        <v>753</v>
      </c>
      <c r="G682" s="201"/>
      <c r="H682" s="202">
        <f t="shared" ref="H682:J682" si="258">H683+H687</f>
        <v>6643.7000000000007</v>
      </c>
      <c r="I682" s="202">
        <f t="shared" si="258"/>
        <v>6901.2000000000007</v>
      </c>
      <c r="J682" s="202">
        <f t="shared" si="258"/>
        <v>6687.6</v>
      </c>
    </row>
    <row r="683" spans="2:10" ht="31.5" x14ac:dyDescent="0.25">
      <c r="B683" s="88" t="s">
        <v>79</v>
      </c>
      <c r="C683" s="89">
        <v>874</v>
      </c>
      <c r="D683" s="165" t="s">
        <v>415</v>
      </c>
      <c r="E683" s="166" t="s">
        <v>54</v>
      </c>
      <c r="F683" s="128" t="s">
        <v>754</v>
      </c>
      <c r="G683" s="127"/>
      <c r="H683" s="203">
        <f t="shared" ref="H683:J683" si="259">H684+H685+H686</f>
        <v>4158.9000000000005</v>
      </c>
      <c r="I683" s="203">
        <f t="shared" si="259"/>
        <v>4333.1000000000004</v>
      </c>
      <c r="J683" s="203">
        <f t="shared" si="259"/>
        <v>4158.3</v>
      </c>
    </row>
    <row r="684" spans="2:10" ht="110.25" x14ac:dyDescent="0.25">
      <c r="B684" s="246" t="s">
        <v>49</v>
      </c>
      <c r="C684" s="247">
        <v>874</v>
      </c>
      <c r="D684" s="505" t="s">
        <v>415</v>
      </c>
      <c r="E684" s="304" t="s">
        <v>54</v>
      </c>
      <c r="F684" s="250" t="s">
        <v>755</v>
      </c>
      <c r="G684" s="249">
        <v>100</v>
      </c>
      <c r="H684" s="49">
        <v>3984.3</v>
      </c>
      <c r="I684" s="50">
        <v>4158.3</v>
      </c>
      <c r="J684" s="50">
        <v>4158.3</v>
      </c>
    </row>
    <row r="685" spans="2:10" ht="63" x14ac:dyDescent="0.25">
      <c r="B685" s="96" t="s">
        <v>37</v>
      </c>
      <c r="C685" s="97">
        <v>874</v>
      </c>
      <c r="D685" s="190" t="s">
        <v>415</v>
      </c>
      <c r="E685" s="191" t="s">
        <v>54</v>
      </c>
      <c r="F685" s="132" t="s">
        <v>755</v>
      </c>
      <c r="G685" s="131">
        <v>200</v>
      </c>
      <c r="H685" s="49">
        <v>172.6</v>
      </c>
      <c r="I685" s="50">
        <v>172.8</v>
      </c>
      <c r="J685" s="50"/>
    </row>
    <row r="686" spans="2:10" ht="47.25" x14ac:dyDescent="0.25">
      <c r="B686" s="96" t="s">
        <v>50</v>
      </c>
      <c r="C686" s="97">
        <v>874</v>
      </c>
      <c r="D686" s="190" t="s">
        <v>415</v>
      </c>
      <c r="E686" s="191" t="s">
        <v>54</v>
      </c>
      <c r="F686" s="132" t="s">
        <v>755</v>
      </c>
      <c r="G686" s="131">
        <v>800</v>
      </c>
      <c r="H686" s="49">
        <v>2</v>
      </c>
      <c r="I686" s="50">
        <v>2</v>
      </c>
      <c r="J686" s="50"/>
    </row>
    <row r="687" spans="2:10" ht="31.5" x14ac:dyDescent="0.25">
      <c r="B687" s="88" t="s">
        <v>551</v>
      </c>
      <c r="C687" s="89">
        <v>874</v>
      </c>
      <c r="D687" s="165" t="s">
        <v>415</v>
      </c>
      <c r="E687" s="166" t="s">
        <v>54</v>
      </c>
      <c r="F687" s="128" t="s">
        <v>756</v>
      </c>
      <c r="G687" s="127"/>
      <c r="H687" s="61">
        <f t="shared" ref="H687:J687" si="260">H688+H689</f>
        <v>2484.7999999999997</v>
      </c>
      <c r="I687" s="61">
        <f t="shared" si="260"/>
        <v>2568.1000000000004</v>
      </c>
      <c r="J687" s="61">
        <f t="shared" si="260"/>
        <v>2529.3000000000002</v>
      </c>
    </row>
    <row r="688" spans="2:10" ht="110.25" x14ac:dyDescent="0.25">
      <c r="B688" s="96" t="s">
        <v>432</v>
      </c>
      <c r="C688" s="97">
        <v>874</v>
      </c>
      <c r="D688" s="190" t="s">
        <v>415</v>
      </c>
      <c r="E688" s="191" t="s">
        <v>54</v>
      </c>
      <c r="F688" s="132" t="s">
        <v>757</v>
      </c>
      <c r="G688" s="131">
        <v>100</v>
      </c>
      <c r="H688" s="49">
        <v>2432.1</v>
      </c>
      <c r="I688" s="50">
        <v>2529.3000000000002</v>
      </c>
      <c r="J688" s="50">
        <v>2529.3000000000002</v>
      </c>
    </row>
    <row r="689" spans="2:10" ht="63" x14ac:dyDescent="0.25">
      <c r="B689" s="96" t="s">
        <v>434</v>
      </c>
      <c r="C689" s="97">
        <v>874</v>
      </c>
      <c r="D689" s="190" t="s">
        <v>415</v>
      </c>
      <c r="E689" s="191" t="s">
        <v>54</v>
      </c>
      <c r="F689" s="132" t="s">
        <v>757</v>
      </c>
      <c r="G689" s="131">
        <v>200</v>
      </c>
      <c r="H689" s="49">
        <v>52.7</v>
      </c>
      <c r="I689" s="50">
        <v>38.799999999999997</v>
      </c>
      <c r="J689" s="50"/>
    </row>
    <row r="690" spans="2:10" ht="94.5" x14ac:dyDescent="0.25">
      <c r="B690" s="220" t="s">
        <v>218</v>
      </c>
      <c r="C690" s="74">
        <v>874</v>
      </c>
      <c r="D690" s="236" t="s">
        <v>415</v>
      </c>
      <c r="E690" s="431" t="s">
        <v>54</v>
      </c>
      <c r="F690" s="432" t="s">
        <v>219</v>
      </c>
      <c r="G690" s="433"/>
      <c r="H690" s="159">
        <f>H691</f>
        <v>308.7</v>
      </c>
      <c r="I690" s="159">
        <f t="shared" ref="I690:J690" si="261">I691</f>
        <v>305.5</v>
      </c>
      <c r="J690" s="159">
        <f t="shared" si="261"/>
        <v>0</v>
      </c>
    </row>
    <row r="691" spans="2:10" ht="31.5" x14ac:dyDescent="0.25">
      <c r="B691" s="160" t="s">
        <v>220</v>
      </c>
      <c r="C691" s="81">
        <v>874</v>
      </c>
      <c r="D691" s="238" t="s">
        <v>415</v>
      </c>
      <c r="E691" s="239" t="s">
        <v>54</v>
      </c>
      <c r="F691" s="200" t="s">
        <v>221</v>
      </c>
      <c r="G691" s="240"/>
      <c r="H691" s="202">
        <f t="shared" ref="H691:J691" si="262">H694+H692+H696</f>
        <v>308.7</v>
      </c>
      <c r="I691" s="202">
        <f t="shared" si="262"/>
        <v>305.5</v>
      </c>
      <c r="J691" s="202">
        <f t="shared" si="262"/>
        <v>0</v>
      </c>
    </row>
    <row r="692" spans="2:10" ht="63" x14ac:dyDescent="0.25">
      <c r="B692" s="88" t="s">
        <v>222</v>
      </c>
      <c r="C692" s="89">
        <v>874</v>
      </c>
      <c r="D692" s="252" t="s">
        <v>415</v>
      </c>
      <c r="E692" s="127" t="s">
        <v>54</v>
      </c>
      <c r="F692" s="128" t="s">
        <v>223</v>
      </c>
      <c r="G692" s="127"/>
      <c r="H692" s="61">
        <f t="shared" ref="H692:J692" si="263">H693</f>
        <v>35.299999999999997</v>
      </c>
      <c r="I692" s="94">
        <f t="shared" si="263"/>
        <v>35.299999999999997</v>
      </c>
      <c r="J692" s="94">
        <f t="shared" si="263"/>
        <v>0</v>
      </c>
    </row>
    <row r="693" spans="2:10" ht="63" x14ac:dyDescent="0.25">
      <c r="B693" s="96" t="s">
        <v>224</v>
      </c>
      <c r="C693" s="97">
        <v>874</v>
      </c>
      <c r="D693" s="253" t="s">
        <v>415</v>
      </c>
      <c r="E693" s="131" t="s">
        <v>54</v>
      </c>
      <c r="F693" s="132" t="s">
        <v>225</v>
      </c>
      <c r="G693" s="131">
        <v>200</v>
      </c>
      <c r="H693" s="64">
        <v>35.299999999999997</v>
      </c>
      <c r="I693" s="64">
        <v>35.299999999999997</v>
      </c>
      <c r="J693" s="64"/>
    </row>
    <row r="694" spans="2:10" ht="63" x14ac:dyDescent="0.25">
      <c r="B694" s="88" t="s">
        <v>226</v>
      </c>
      <c r="C694" s="89">
        <v>874</v>
      </c>
      <c r="D694" s="252" t="s">
        <v>415</v>
      </c>
      <c r="E694" s="127" t="s">
        <v>54</v>
      </c>
      <c r="F694" s="128" t="s">
        <v>227</v>
      </c>
      <c r="G694" s="127"/>
      <c r="H694" s="61">
        <f t="shared" ref="H694:J694" si="264">H695</f>
        <v>270.2</v>
      </c>
      <c r="I694" s="94">
        <f t="shared" si="264"/>
        <v>270.2</v>
      </c>
      <c r="J694" s="94">
        <f t="shared" si="264"/>
        <v>0</v>
      </c>
    </row>
    <row r="695" spans="2:10" ht="78.75" x14ac:dyDescent="0.25">
      <c r="B695" s="96" t="s">
        <v>228</v>
      </c>
      <c r="C695" s="97">
        <v>874</v>
      </c>
      <c r="D695" s="253" t="s">
        <v>415</v>
      </c>
      <c r="E695" s="131" t="s">
        <v>54</v>
      </c>
      <c r="F695" s="132" t="s">
        <v>229</v>
      </c>
      <c r="G695" s="131">
        <v>200</v>
      </c>
      <c r="H695" s="64">
        <v>270.2</v>
      </c>
      <c r="I695" s="64">
        <v>270.2</v>
      </c>
      <c r="J695" s="64"/>
    </row>
    <row r="696" spans="2:10" ht="47.25" x14ac:dyDescent="0.25">
      <c r="B696" s="88" t="s">
        <v>230</v>
      </c>
      <c r="C696" s="89">
        <v>874</v>
      </c>
      <c r="D696" s="252" t="s">
        <v>415</v>
      </c>
      <c r="E696" s="127" t="s">
        <v>54</v>
      </c>
      <c r="F696" s="128" t="s">
        <v>231</v>
      </c>
      <c r="G696" s="127"/>
      <c r="H696" s="61">
        <f t="shared" ref="H696:J696" si="265">H697</f>
        <v>3.2</v>
      </c>
      <c r="I696" s="94">
        <f t="shared" si="265"/>
        <v>0</v>
      </c>
      <c r="J696" s="94">
        <f t="shared" si="265"/>
        <v>0</v>
      </c>
    </row>
    <row r="697" spans="2:10" ht="63.75" thickBot="1" x14ac:dyDescent="0.3">
      <c r="B697" s="246" t="s">
        <v>232</v>
      </c>
      <c r="C697" s="247">
        <v>874</v>
      </c>
      <c r="D697" s="248" t="s">
        <v>415</v>
      </c>
      <c r="E697" s="249" t="s">
        <v>54</v>
      </c>
      <c r="F697" s="250" t="s">
        <v>233</v>
      </c>
      <c r="G697" s="249">
        <v>200</v>
      </c>
      <c r="H697" s="49">
        <v>3.2</v>
      </c>
      <c r="I697" s="50"/>
      <c r="J697" s="50"/>
    </row>
    <row r="698" spans="2:10" ht="16.5" thickBot="1" x14ac:dyDescent="0.3">
      <c r="B698" s="614" t="s">
        <v>758</v>
      </c>
      <c r="C698" s="615"/>
      <c r="D698" s="616"/>
      <c r="E698" s="616"/>
      <c r="F698" s="617"/>
      <c r="G698" s="617"/>
      <c r="H698" s="618">
        <f>H18+H284+H328+H429+H630+H515+H268</f>
        <v>1784974.4000000004</v>
      </c>
      <c r="I698" s="618">
        <f>I18+I284+I328+I429+I630+I515+I268</f>
        <v>1712582.7000000002</v>
      </c>
      <c r="J698" s="618">
        <f>J18+J284+J328+J429+J630+J515+J268</f>
        <v>1389793.1999999997</v>
      </c>
    </row>
    <row r="699" spans="2:10" x14ac:dyDescent="0.25">
      <c r="B699" s="2" t="s">
        <v>759</v>
      </c>
    </row>
  </sheetData>
  <mergeCells count="21">
    <mergeCell ref="H15:H16"/>
    <mergeCell ref="I15:I16"/>
    <mergeCell ref="J15:J16"/>
    <mergeCell ref="B15:B16"/>
    <mergeCell ref="C15:C16"/>
    <mergeCell ref="D15:D16"/>
    <mergeCell ref="E15:E16"/>
    <mergeCell ref="F15:F16"/>
    <mergeCell ref="G15:G16"/>
    <mergeCell ref="G7:J7"/>
    <mergeCell ref="G8:J8"/>
    <mergeCell ref="B10:J12"/>
    <mergeCell ref="B13:J13"/>
    <mergeCell ref="B14:G14"/>
    <mergeCell ref="I14:J14"/>
    <mergeCell ref="G6:J6"/>
    <mergeCell ref="G1:J1"/>
    <mergeCell ref="G2:J2"/>
    <mergeCell ref="G3:J3"/>
    <mergeCell ref="G4:J4"/>
    <mergeCell ref="G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2024-2026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2023-11-14T12:43:31Z</dcterms:modified>
</cp:coreProperties>
</file>