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30" windowWidth="14940" windowHeight="9090"/>
  </bookViews>
  <sheets>
    <sheet name="прил.5" sheetId="3" r:id="rId1"/>
  </sheets>
  <definedNames>
    <definedName name="_xlnm.Print_Titles" localSheetId="0">прил.5!$10:$10</definedName>
  </definedNames>
  <calcPr calcId="125725"/>
</workbook>
</file>

<file path=xl/calcChain.xml><?xml version="1.0" encoding="utf-8"?>
<calcChain xmlns="http://schemas.openxmlformats.org/spreadsheetml/2006/main">
  <c r="G385" i="3"/>
  <c r="F385"/>
  <c r="F320"/>
  <c r="F318" s="1"/>
  <c r="F317" s="1"/>
  <c r="F827"/>
  <c r="F832"/>
  <c r="F831" s="1"/>
  <c r="F846"/>
  <c r="G850"/>
  <c r="F850"/>
  <c r="I851"/>
  <c r="H851"/>
  <c r="G778"/>
  <c r="G713"/>
  <c r="F713"/>
  <c r="I715"/>
  <c r="H715"/>
  <c r="I714"/>
  <c r="H714"/>
  <c r="H850" l="1"/>
  <c r="F319"/>
  <c r="F825"/>
  <c r="F824" s="1"/>
  <c r="F823" s="1"/>
  <c r="F826"/>
  <c r="I850"/>
  <c r="I713"/>
  <c r="H713"/>
  <c r="G644"/>
  <c r="F644"/>
  <c r="I645"/>
  <c r="H645"/>
  <c r="I646"/>
  <c r="H646"/>
  <c r="G521"/>
  <c r="G519"/>
  <c r="G515"/>
  <c r="G511"/>
  <c r="G509"/>
  <c r="G478"/>
  <c r="F478"/>
  <c r="I479"/>
  <c r="H479"/>
  <c r="G380"/>
  <c r="F380"/>
  <c r="I381"/>
  <c r="H381"/>
  <c r="I644" l="1"/>
  <c r="G508"/>
  <c r="G507" s="1"/>
  <c r="G506" s="1"/>
  <c r="G505" s="1"/>
  <c r="G514"/>
  <c r="G513" s="1"/>
  <c r="H380"/>
  <c r="I478"/>
  <c r="H644"/>
  <c r="H478"/>
  <c r="I380"/>
  <c r="I308"/>
  <c r="H308"/>
  <c r="G307"/>
  <c r="G306" s="1"/>
  <c r="G305" s="1"/>
  <c r="F307"/>
  <c r="G303"/>
  <c r="F303"/>
  <c r="I304"/>
  <c r="H304"/>
  <c r="G301"/>
  <c r="G300" s="1"/>
  <c r="G299" s="1"/>
  <c r="F301"/>
  <c r="I302"/>
  <c r="H302"/>
  <c r="G282"/>
  <c r="F282"/>
  <c r="I283"/>
  <c r="H283"/>
  <c r="I274"/>
  <c r="H274"/>
  <c r="G273"/>
  <c r="F273"/>
  <c r="F272" s="1"/>
  <c r="G239"/>
  <c r="F239"/>
  <c r="I240"/>
  <c r="H240"/>
  <c r="I116"/>
  <c r="H116"/>
  <c r="G115"/>
  <c r="F115"/>
  <c r="F114" s="1"/>
  <c r="F113" s="1"/>
  <c r="H273" l="1"/>
  <c r="G298"/>
  <c r="I307"/>
  <c r="G272"/>
  <c r="I273"/>
  <c r="I282"/>
  <c r="I301"/>
  <c r="H303"/>
  <c r="H282"/>
  <c r="F300"/>
  <c r="F299" s="1"/>
  <c r="H301"/>
  <c r="H307"/>
  <c r="F306"/>
  <c r="I303"/>
  <c r="I239"/>
  <c r="I115"/>
  <c r="H115"/>
  <c r="H239"/>
  <c r="G114"/>
  <c r="G93"/>
  <c r="G91"/>
  <c r="G89"/>
  <c r="G86"/>
  <c r="G82"/>
  <c r="G80"/>
  <c r="G76"/>
  <c r="G74"/>
  <c r="G68"/>
  <c r="G65" s="1"/>
  <c r="G63"/>
  <c r="G61"/>
  <c r="G59"/>
  <c r="G52"/>
  <c r="G51" s="1"/>
  <c r="G50" s="1"/>
  <c r="G47"/>
  <c r="G44" s="1"/>
  <c r="G40"/>
  <c r="G38"/>
  <c r="G36"/>
  <c r="G32"/>
  <c r="G31" s="1"/>
  <c r="G27"/>
  <c r="G26" s="1"/>
  <c r="G20"/>
  <c r="G17" s="1"/>
  <c r="G15"/>
  <c r="G12" s="1"/>
  <c r="F74"/>
  <c r="H300" l="1"/>
  <c r="I300"/>
  <c r="I299"/>
  <c r="G73"/>
  <c r="H299"/>
  <c r="H306"/>
  <c r="I306"/>
  <c r="F305"/>
  <c r="F298" s="1"/>
  <c r="H298" s="1"/>
  <c r="G14"/>
  <c r="G13" s="1"/>
  <c r="G30"/>
  <c r="G79"/>
  <c r="G78" s="1"/>
  <c r="G46"/>
  <c r="G45" s="1"/>
  <c r="G35"/>
  <c r="G34" s="1"/>
  <c r="G58"/>
  <c r="G57" s="1"/>
  <c r="G56" s="1"/>
  <c r="G25"/>
  <c r="I114"/>
  <c r="G113"/>
  <c r="H114"/>
  <c r="G19"/>
  <c r="G18" s="1"/>
  <c r="G67"/>
  <c r="G66" s="1"/>
  <c r="G85"/>
  <c r="G84" s="1"/>
  <c r="G72"/>
  <c r="G49"/>
  <c r="G148"/>
  <c r="G147" s="1"/>
  <c r="G146" s="1"/>
  <c r="G846"/>
  <c r="I847"/>
  <c r="H847"/>
  <c r="G794"/>
  <c r="G798"/>
  <c r="G821"/>
  <c r="G820" s="1"/>
  <c r="G819" s="1"/>
  <c r="G818" s="1"/>
  <c r="F821"/>
  <c r="F820" s="1"/>
  <c r="F819" s="1"/>
  <c r="F818" s="1"/>
  <c r="I822"/>
  <c r="H822"/>
  <c r="G813"/>
  <c r="G811"/>
  <c r="G809"/>
  <c r="G807"/>
  <c r="F807"/>
  <c r="F809"/>
  <c r="F811"/>
  <c r="F813"/>
  <c r="I814"/>
  <c r="H814"/>
  <c r="I812"/>
  <c r="H812"/>
  <c r="I810"/>
  <c r="H810"/>
  <c r="I808"/>
  <c r="H808"/>
  <c r="G796"/>
  <c r="F796"/>
  <c r="F798"/>
  <c r="I799"/>
  <c r="H799"/>
  <c r="I797"/>
  <c r="H797"/>
  <c r="G787"/>
  <c r="G786" s="1"/>
  <c r="G785" s="1"/>
  <c r="F787"/>
  <c r="F786" s="1"/>
  <c r="F785" s="1"/>
  <c r="F784" s="1"/>
  <c r="I788"/>
  <c r="H788"/>
  <c r="G782"/>
  <c r="F782"/>
  <c r="I783"/>
  <c r="H783"/>
  <c r="F778"/>
  <c r="I779"/>
  <c r="H779"/>
  <c r="G750"/>
  <c r="F750"/>
  <c r="I751"/>
  <c r="H751"/>
  <c r="I298" l="1"/>
  <c r="I305"/>
  <c r="H305"/>
  <c r="G24"/>
  <c r="G23" s="1"/>
  <c r="I846"/>
  <c r="G71"/>
  <c r="G70" s="1"/>
  <c r="I113"/>
  <c r="H113"/>
  <c r="H807"/>
  <c r="H750"/>
  <c r="I782"/>
  <c r="I796"/>
  <c r="G793"/>
  <c r="H778"/>
  <c r="H818"/>
  <c r="H782"/>
  <c r="H846"/>
  <c r="H798"/>
  <c r="I818"/>
  <c r="I821"/>
  <c r="H821"/>
  <c r="I820"/>
  <c r="I819"/>
  <c r="H819"/>
  <c r="H820"/>
  <c r="H809"/>
  <c r="H811"/>
  <c r="I813"/>
  <c r="H813"/>
  <c r="I811"/>
  <c r="I809"/>
  <c r="I807"/>
  <c r="H796"/>
  <c r="I798"/>
  <c r="H787"/>
  <c r="G784"/>
  <c r="H784" s="1"/>
  <c r="I785"/>
  <c r="H785"/>
  <c r="I787"/>
  <c r="I786"/>
  <c r="H786"/>
  <c r="I778"/>
  <c r="I750"/>
  <c r="G752"/>
  <c r="G749" s="1"/>
  <c r="G748" s="1"/>
  <c r="G744"/>
  <c r="G743" s="1"/>
  <c r="G741"/>
  <c r="G739"/>
  <c r="G733"/>
  <c r="G732" s="1"/>
  <c r="G730"/>
  <c r="G727"/>
  <c r="G721"/>
  <c r="G719"/>
  <c r="G717"/>
  <c r="G710"/>
  <c r="G707"/>
  <c r="F739"/>
  <c r="I740"/>
  <c r="H740"/>
  <c r="F721"/>
  <c r="I722"/>
  <c r="H722"/>
  <c r="G689"/>
  <c r="G688" s="1"/>
  <c r="G675"/>
  <c r="G674" s="1"/>
  <c r="G668"/>
  <c r="G667" s="1"/>
  <c r="G662"/>
  <c r="G659"/>
  <c r="G656"/>
  <c r="G641"/>
  <c r="G639"/>
  <c r="G633"/>
  <c r="G630"/>
  <c r="G624"/>
  <c r="G621"/>
  <c r="G618"/>
  <c r="G615"/>
  <c r="G612"/>
  <c r="G609"/>
  <c r="G606"/>
  <c r="G603"/>
  <c r="G600"/>
  <c r="G597"/>
  <c r="G594"/>
  <c r="G591"/>
  <c r="G582"/>
  <c r="G585"/>
  <c r="G588"/>
  <c r="G696"/>
  <c r="F696"/>
  <c r="I697"/>
  <c r="H697"/>
  <c r="G653"/>
  <c r="F653"/>
  <c r="I655"/>
  <c r="H655"/>
  <c r="I654"/>
  <c r="H654"/>
  <c r="I643"/>
  <c r="H643"/>
  <c r="I642"/>
  <c r="H642"/>
  <c r="F641"/>
  <c r="G532"/>
  <c r="F532"/>
  <c r="I533"/>
  <c r="H533"/>
  <c r="G706" l="1"/>
  <c r="G11"/>
  <c r="I696"/>
  <c r="I532"/>
  <c r="I739"/>
  <c r="G738"/>
  <c r="G737" s="1"/>
  <c r="G736" s="1"/>
  <c r="I784"/>
  <c r="H739"/>
  <c r="I653"/>
  <c r="H696"/>
  <c r="G581"/>
  <c r="H641"/>
  <c r="H532"/>
  <c r="I641"/>
  <c r="H653"/>
  <c r="F515"/>
  <c r="F519"/>
  <c r="I520"/>
  <c r="H520"/>
  <c r="I518"/>
  <c r="H518"/>
  <c r="F471"/>
  <c r="I504"/>
  <c r="H504"/>
  <c r="G503"/>
  <c r="G502" s="1"/>
  <c r="F503"/>
  <c r="F502" s="1"/>
  <c r="F501" s="1"/>
  <c r="F500" s="1"/>
  <c r="G498"/>
  <c r="F498"/>
  <c r="I499"/>
  <c r="H499"/>
  <c r="G492"/>
  <c r="G491" s="1"/>
  <c r="F492"/>
  <c r="F491" s="1"/>
  <c r="I493"/>
  <c r="H493"/>
  <c r="I474"/>
  <c r="H474"/>
  <c r="G397"/>
  <c r="F397"/>
  <c r="I457"/>
  <c r="H457"/>
  <c r="G456"/>
  <c r="F456"/>
  <c r="G436"/>
  <c r="F436"/>
  <c r="G438"/>
  <c r="F438"/>
  <c r="I439"/>
  <c r="H439"/>
  <c r="G428"/>
  <c r="F428"/>
  <c r="I429"/>
  <c r="H429"/>
  <c r="G404"/>
  <c r="F404"/>
  <c r="I405"/>
  <c r="H405"/>
  <c r="G364"/>
  <c r="F364"/>
  <c r="G377"/>
  <c r="F377"/>
  <c r="G391"/>
  <c r="G390" s="1"/>
  <c r="G389" s="1"/>
  <c r="F391"/>
  <c r="F390" s="1"/>
  <c r="I392"/>
  <c r="H392"/>
  <c r="I379"/>
  <c r="H379"/>
  <c r="G366"/>
  <c r="F366"/>
  <c r="G342"/>
  <c r="F342"/>
  <c r="G349"/>
  <c r="F349"/>
  <c r="G351"/>
  <c r="F351"/>
  <c r="G347"/>
  <c r="F347"/>
  <c r="I350"/>
  <c r="H350"/>
  <c r="I348"/>
  <c r="H348"/>
  <c r="I346"/>
  <c r="H346"/>
  <c r="G345"/>
  <c r="F345"/>
  <c r="I352"/>
  <c r="H352"/>
  <c r="I344"/>
  <c r="H344"/>
  <c r="G326"/>
  <c r="F326"/>
  <c r="I327"/>
  <c r="H327"/>
  <c r="G313"/>
  <c r="F313"/>
  <c r="I314"/>
  <c r="H314"/>
  <c r="G284"/>
  <c r="F284"/>
  <c r="I285"/>
  <c r="H285"/>
  <c r="H491" l="1"/>
  <c r="I491"/>
  <c r="I502"/>
  <c r="G501"/>
  <c r="H502"/>
  <c r="H519"/>
  <c r="I503"/>
  <c r="H498"/>
  <c r="H349"/>
  <c r="H492"/>
  <c r="H503"/>
  <c r="I519"/>
  <c r="H404"/>
  <c r="H438"/>
  <c r="I492"/>
  <c r="I498"/>
  <c r="I456"/>
  <c r="H456"/>
  <c r="I438"/>
  <c r="I428"/>
  <c r="H428"/>
  <c r="H351"/>
  <c r="I349"/>
  <c r="I313"/>
  <c r="G341"/>
  <c r="I404"/>
  <c r="I390"/>
  <c r="F389"/>
  <c r="F388" s="1"/>
  <c r="G388"/>
  <c r="H391"/>
  <c r="I345"/>
  <c r="F341"/>
  <c r="H390"/>
  <c r="I391"/>
  <c r="I347"/>
  <c r="H345"/>
  <c r="H326"/>
  <c r="I351"/>
  <c r="H347"/>
  <c r="I326"/>
  <c r="H313"/>
  <c r="H284"/>
  <c r="I284"/>
  <c r="G250"/>
  <c r="F250"/>
  <c r="I251"/>
  <c r="H251"/>
  <c r="G228"/>
  <c r="G227" s="1"/>
  <c r="F228"/>
  <c r="F227" s="1"/>
  <c r="G237"/>
  <c r="G236" s="1"/>
  <c r="F237"/>
  <c r="F236" s="1"/>
  <c r="G242"/>
  <c r="F244"/>
  <c r="G244"/>
  <c r="H245"/>
  <c r="I245"/>
  <c r="G252"/>
  <c r="F252"/>
  <c r="G255"/>
  <c r="F255"/>
  <c r="I238"/>
  <c r="H238"/>
  <c r="I230"/>
  <c r="H230"/>
  <c r="G186"/>
  <c r="G196"/>
  <c r="F196"/>
  <c r="G194"/>
  <c r="F194"/>
  <c r="G192"/>
  <c r="F192"/>
  <c r="G190"/>
  <c r="F190"/>
  <c r="G188"/>
  <c r="F188"/>
  <c r="G207"/>
  <c r="F207"/>
  <c r="I208"/>
  <c r="H208"/>
  <c r="G205"/>
  <c r="F205"/>
  <c r="I206"/>
  <c r="H206"/>
  <c r="I203"/>
  <c r="H203"/>
  <c r="G202"/>
  <c r="F202"/>
  <c r="G204" l="1"/>
  <c r="G500"/>
  <c r="H501"/>
  <c r="I501"/>
  <c r="I388"/>
  <c r="H389"/>
  <c r="H388"/>
  <c r="I389"/>
  <c r="G241"/>
  <c r="G235" s="1"/>
  <c r="H250"/>
  <c r="I250"/>
  <c r="H236"/>
  <c r="H244"/>
  <c r="I237"/>
  <c r="I236"/>
  <c r="H237"/>
  <c r="I244"/>
  <c r="H255"/>
  <c r="I255"/>
  <c r="H205"/>
  <c r="F204"/>
  <c r="H204" s="1"/>
  <c r="G185"/>
  <c r="I207"/>
  <c r="H207"/>
  <c r="I205"/>
  <c r="I202"/>
  <c r="H202"/>
  <c r="I201"/>
  <c r="H201"/>
  <c r="I200"/>
  <c r="H200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G199"/>
  <c r="F199"/>
  <c r="I500" l="1"/>
  <c r="H500"/>
  <c r="I204"/>
  <c r="H199"/>
  <c r="F198"/>
  <c r="I199"/>
  <c r="G198"/>
  <c r="G184" s="1"/>
  <c r="G183" s="1"/>
  <c r="G180"/>
  <c r="G179" s="1"/>
  <c r="G178" s="1"/>
  <c r="F180"/>
  <c r="F179" s="1"/>
  <c r="I181"/>
  <c r="H181"/>
  <c r="F164"/>
  <c r="F163" s="1"/>
  <c r="G164"/>
  <c r="H165"/>
  <c r="I165"/>
  <c r="I198" l="1"/>
  <c r="H198"/>
  <c r="H180"/>
  <c r="G177"/>
  <c r="I179"/>
  <c r="F178"/>
  <c r="I178" s="1"/>
  <c r="H179"/>
  <c r="I180"/>
  <c r="H164"/>
  <c r="G163"/>
  <c r="I164"/>
  <c r="G152"/>
  <c r="G151" s="1"/>
  <c r="G150" s="1"/>
  <c r="F152"/>
  <c r="F151" s="1"/>
  <c r="F150" s="1"/>
  <c r="I153"/>
  <c r="H153"/>
  <c r="F148"/>
  <c r="G144"/>
  <c r="G143" s="1"/>
  <c r="G142" s="1"/>
  <c r="F144"/>
  <c r="F143" s="1"/>
  <c r="I149"/>
  <c r="H149"/>
  <c r="I145"/>
  <c r="H145"/>
  <c r="I148" l="1"/>
  <c r="F147"/>
  <c r="H178"/>
  <c r="F177"/>
  <c r="I177" s="1"/>
  <c r="I143"/>
  <c r="H163"/>
  <c r="I163"/>
  <c r="H150"/>
  <c r="H152"/>
  <c r="H148"/>
  <c r="F142"/>
  <c r="H142" s="1"/>
  <c r="H143"/>
  <c r="I150"/>
  <c r="I151"/>
  <c r="H151"/>
  <c r="I152"/>
  <c r="I144"/>
  <c r="H144"/>
  <c r="I129"/>
  <c r="H129"/>
  <c r="G128"/>
  <c r="F128"/>
  <c r="F121"/>
  <c r="G121"/>
  <c r="H122"/>
  <c r="I122"/>
  <c r="H123"/>
  <c r="I123"/>
  <c r="F124"/>
  <c r="G124"/>
  <c r="H125"/>
  <c r="I125"/>
  <c r="F126"/>
  <c r="G126"/>
  <c r="H127"/>
  <c r="I127"/>
  <c r="F131"/>
  <c r="F130" s="1"/>
  <c r="G131"/>
  <c r="H132"/>
  <c r="I132"/>
  <c r="G107"/>
  <c r="F107"/>
  <c r="I109"/>
  <c r="I108"/>
  <c r="F93"/>
  <c r="I94"/>
  <c r="H94"/>
  <c r="F146" l="1"/>
  <c r="I147"/>
  <c r="H147"/>
  <c r="H177"/>
  <c r="H124"/>
  <c r="G120"/>
  <c r="I142"/>
  <c r="I131"/>
  <c r="H121"/>
  <c r="I124"/>
  <c r="F120"/>
  <c r="F119" s="1"/>
  <c r="F118" s="1"/>
  <c r="F117" s="1"/>
  <c r="I128"/>
  <c r="H128"/>
  <c r="H131"/>
  <c r="H126"/>
  <c r="G130"/>
  <c r="I126"/>
  <c r="I121"/>
  <c r="I93"/>
  <c r="I107"/>
  <c r="H107"/>
  <c r="H108"/>
  <c r="H109"/>
  <c r="H93"/>
  <c r="I62"/>
  <c r="H62"/>
  <c r="F61"/>
  <c r="I37"/>
  <c r="H37"/>
  <c r="F36"/>
  <c r="I146" l="1"/>
  <c r="H146"/>
  <c r="G119"/>
  <c r="G118" s="1"/>
  <c r="G117" s="1"/>
  <c r="H117" s="1"/>
  <c r="H120"/>
  <c r="I120"/>
  <c r="I130"/>
  <c r="H130"/>
  <c r="I61"/>
  <c r="H61"/>
  <c r="I36"/>
  <c r="H36"/>
  <c r="G360"/>
  <c r="F80"/>
  <c r="F110"/>
  <c r="G421"/>
  <c r="F421"/>
  <c r="G423"/>
  <c r="F423"/>
  <c r="G430"/>
  <c r="G427" s="1"/>
  <c r="F430"/>
  <c r="F427" s="1"/>
  <c r="G441"/>
  <c r="G440" s="1"/>
  <c r="F441"/>
  <c r="F440" s="1"/>
  <c r="G476"/>
  <c r="G475" s="1"/>
  <c r="F476"/>
  <c r="F475" s="1"/>
  <c r="G496"/>
  <c r="F496"/>
  <c r="F509"/>
  <c r="F511"/>
  <c r="G530"/>
  <c r="F530"/>
  <c r="F529" s="1"/>
  <c r="F528" s="1"/>
  <c r="F662"/>
  <c r="G780"/>
  <c r="G777" s="1"/>
  <c r="G776" s="1"/>
  <c r="F780"/>
  <c r="F777" s="1"/>
  <c r="F776" s="1"/>
  <c r="F794"/>
  <c r="F793" s="1"/>
  <c r="G801"/>
  <c r="G800" s="1"/>
  <c r="G792" s="1"/>
  <c r="F801"/>
  <c r="F800" s="1"/>
  <c r="G827"/>
  <c r="G826" s="1"/>
  <c r="G832"/>
  <c r="G831" s="1"/>
  <c r="G840"/>
  <c r="G838" s="1"/>
  <c r="G837" s="1"/>
  <c r="G836" s="1"/>
  <c r="G835" s="1"/>
  <c r="F840"/>
  <c r="F838" s="1"/>
  <c r="G848"/>
  <c r="F848"/>
  <c r="G852"/>
  <c r="F852"/>
  <c r="G816"/>
  <c r="G815" s="1"/>
  <c r="F816"/>
  <c r="F815" s="1"/>
  <c r="G805"/>
  <c r="G804" s="1"/>
  <c r="F805"/>
  <c r="F804" s="1"/>
  <c r="G410"/>
  <c r="G408" s="1"/>
  <c r="G407" s="1"/>
  <c r="F410"/>
  <c r="F408" s="1"/>
  <c r="F407" s="1"/>
  <c r="G462"/>
  <c r="F707"/>
  <c r="H708"/>
  <c r="I708"/>
  <c r="F845" l="1"/>
  <c r="F844" s="1"/>
  <c r="F843" s="1"/>
  <c r="F842" s="1"/>
  <c r="G529"/>
  <c r="G845"/>
  <c r="G844" s="1"/>
  <c r="G843" s="1"/>
  <c r="G842" s="1"/>
  <c r="F803"/>
  <c r="F792"/>
  <c r="G803"/>
  <c r="G791" s="1"/>
  <c r="G790" s="1"/>
  <c r="F527"/>
  <c r="F495"/>
  <c r="F494" s="1"/>
  <c r="G495"/>
  <c r="G494" s="1"/>
  <c r="I119"/>
  <c r="I117"/>
  <c r="H119"/>
  <c r="H118"/>
  <c r="I118"/>
  <c r="F508"/>
  <c r="F507" s="1"/>
  <c r="F420"/>
  <c r="G409"/>
  <c r="H793"/>
  <c r="I815"/>
  <c r="G839"/>
  <c r="I831"/>
  <c r="H831"/>
  <c r="I800"/>
  <c r="H800"/>
  <c r="I777"/>
  <c r="H777"/>
  <c r="I804"/>
  <c r="H804"/>
  <c r="I826"/>
  <c r="I793"/>
  <c r="H826"/>
  <c r="G420"/>
  <c r="F839"/>
  <c r="H815"/>
  <c r="I440"/>
  <c r="H440"/>
  <c r="H475"/>
  <c r="I475"/>
  <c r="I427"/>
  <c r="H427"/>
  <c r="F409"/>
  <c r="G419"/>
  <c r="G418" s="1"/>
  <c r="F419"/>
  <c r="F418" s="1"/>
  <c r="F837"/>
  <c r="F836" s="1"/>
  <c r="F835" s="1"/>
  <c r="H835" s="1"/>
  <c r="I838"/>
  <c r="H707"/>
  <c r="I707"/>
  <c r="H838"/>
  <c r="G774"/>
  <c r="G773" s="1"/>
  <c r="F774"/>
  <c r="F773" s="1"/>
  <c r="G771"/>
  <c r="G770" s="1"/>
  <c r="F771"/>
  <c r="F770" s="1"/>
  <c r="G768"/>
  <c r="G767" s="1"/>
  <c r="F768"/>
  <c r="F767" s="1"/>
  <c r="G764"/>
  <c r="G763" s="1"/>
  <c r="F764"/>
  <c r="F763" s="1"/>
  <c r="G760"/>
  <c r="G759" s="1"/>
  <c r="F760"/>
  <c r="F759" s="1"/>
  <c r="G756"/>
  <c r="F756"/>
  <c r="F752"/>
  <c r="F749" s="1"/>
  <c r="F748" s="1"/>
  <c r="F744"/>
  <c r="F743" s="1"/>
  <c r="F741"/>
  <c r="F738" s="1"/>
  <c r="F733"/>
  <c r="F732" s="1"/>
  <c r="F730"/>
  <c r="F719"/>
  <c r="F717"/>
  <c r="F710"/>
  <c r="F706" s="1"/>
  <c r="G702"/>
  <c r="G701" s="1"/>
  <c r="F702"/>
  <c r="G693"/>
  <c r="G692" s="1"/>
  <c r="G691" s="1"/>
  <c r="F693"/>
  <c r="F689"/>
  <c r="F688" s="1"/>
  <c r="G686"/>
  <c r="F686"/>
  <c r="G681"/>
  <c r="F681"/>
  <c r="F680" s="1"/>
  <c r="G672"/>
  <c r="G671" s="1"/>
  <c r="G666" s="1"/>
  <c r="F672"/>
  <c r="F671" s="1"/>
  <c r="F659"/>
  <c r="F656"/>
  <c r="G649"/>
  <c r="G648" s="1"/>
  <c r="F649"/>
  <c r="F639"/>
  <c r="F633"/>
  <c r="F630"/>
  <c r="G627"/>
  <c r="F627"/>
  <c r="F624"/>
  <c r="F621"/>
  <c r="F618"/>
  <c r="F606"/>
  <c r="F603"/>
  <c r="F600"/>
  <c r="F597"/>
  <c r="F594"/>
  <c r="F591"/>
  <c r="F588"/>
  <c r="F585"/>
  <c r="F582"/>
  <c r="G576"/>
  <c r="F576"/>
  <c r="G571"/>
  <c r="G569" s="1"/>
  <c r="F571"/>
  <c r="G566"/>
  <c r="F566"/>
  <c r="F565" s="1"/>
  <c r="G558"/>
  <c r="F558"/>
  <c r="G554"/>
  <c r="F554"/>
  <c r="G550"/>
  <c r="G549" s="1"/>
  <c r="F550"/>
  <c r="G543"/>
  <c r="G542" s="1"/>
  <c r="F543"/>
  <c r="F542" s="1"/>
  <c r="G539"/>
  <c r="G538" s="1"/>
  <c r="F539"/>
  <c r="F538" s="1"/>
  <c r="G447"/>
  <c r="F447"/>
  <c r="F462"/>
  <c r="G460"/>
  <c r="F460"/>
  <c r="G452"/>
  <c r="G451" s="1"/>
  <c r="G450" s="1"/>
  <c r="F452"/>
  <c r="F451" s="1"/>
  <c r="F450" s="1"/>
  <c r="G402"/>
  <c r="G401" s="1"/>
  <c r="F402"/>
  <c r="F401" s="1"/>
  <c r="G399"/>
  <c r="G396" s="1"/>
  <c r="F399"/>
  <c r="F396" s="1"/>
  <c r="G382"/>
  <c r="F382"/>
  <c r="G375"/>
  <c r="F375"/>
  <c r="G372"/>
  <c r="F372"/>
  <c r="G370"/>
  <c r="F370"/>
  <c r="G368"/>
  <c r="F368"/>
  <c r="F360"/>
  <c r="G354"/>
  <c r="G353" s="1"/>
  <c r="F354"/>
  <c r="F353" s="1"/>
  <c r="G339"/>
  <c r="F339"/>
  <c r="G337"/>
  <c r="F337"/>
  <c r="G335"/>
  <c r="F335"/>
  <c r="G320"/>
  <c r="G328"/>
  <c r="F328"/>
  <c r="G311"/>
  <c r="F311"/>
  <c r="G296"/>
  <c r="G295" s="1"/>
  <c r="G294" s="1"/>
  <c r="F296"/>
  <c r="F295" s="1"/>
  <c r="F294" s="1"/>
  <c r="G292"/>
  <c r="G291" s="1"/>
  <c r="G290" s="1"/>
  <c r="F292"/>
  <c r="F291" s="1"/>
  <c r="F290" s="1"/>
  <c r="G287"/>
  <c r="G286" s="1"/>
  <c r="F287"/>
  <c r="F286" s="1"/>
  <c r="G280"/>
  <c r="G279" s="1"/>
  <c r="F280"/>
  <c r="F279" s="1"/>
  <c r="G277"/>
  <c r="F277"/>
  <c r="G275"/>
  <c r="F275"/>
  <c r="G268"/>
  <c r="G267" s="1"/>
  <c r="F268"/>
  <c r="G262"/>
  <c r="G261" s="1"/>
  <c r="F262"/>
  <c r="F261" s="1"/>
  <c r="G248"/>
  <c r="G247" s="1"/>
  <c r="F248"/>
  <c r="F247" s="1"/>
  <c r="F242"/>
  <c r="F241" s="1"/>
  <c r="F235" s="1"/>
  <c r="G232"/>
  <c r="G231" s="1"/>
  <c r="G226" s="1"/>
  <c r="G225" s="1"/>
  <c r="F232"/>
  <c r="F231" s="1"/>
  <c r="F226" s="1"/>
  <c r="F225" s="1"/>
  <c r="G222"/>
  <c r="G221" s="1"/>
  <c r="F222"/>
  <c r="F221" s="1"/>
  <c r="G219"/>
  <c r="G218" s="1"/>
  <c r="F219"/>
  <c r="F218" s="1"/>
  <c r="G216"/>
  <c r="G215" s="1"/>
  <c r="F216"/>
  <c r="F215" s="1"/>
  <c r="G213"/>
  <c r="G212" s="1"/>
  <c r="F213"/>
  <c r="F212" s="1"/>
  <c r="F186"/>
  <c r="F185" s="1"/>
  <c r="G175"/>
  <c r="G174" s="1"/>
  <c r="F175"/>
  <c r="F174" s="1"/>
  <c r="G172"/>
  <c r="F172"/>
  <c r="G170"/>
  <c r="F170"/>
  <c r="G140"/>
  <c r="G139" s="1"/>
  <c r="F140"/>
  <c r="F139" s="1"/>
  <c r="G137"/>
  <c r="G136" s="1"/>
  <c r="F137"/>
  <c r="F136" s="1"/>
  <c r="G110"/>
  <c r="G105"/>
  <c r="F105"/>
  <c r="F104" s="1"/>
  <c r="G99"/>
  <c r="F99"/>
  <c r="F98" s="1"/>
  <c r="F97" s="1"/>
  <c r="F91"/>
  <c r="F89"/>
  <c r="F86"/>
  <c r="F82"/>
  <c r="F76"/>
  <c r="F68"/>
  <c r="F67" s="1"/>
  <c r="F66" s="1"/>
  <c r="F63"/>
  <c r="F59"/>
  <c r="F52"/>
  <c r="F47"/>
  <c r="F40"/>
  <c r="F38"/>
  <c r="F32"/>
  <c r="F31" s="1"/>
  <c r="F27"/>
  <c r="F20"/>
  <c r="F19" s="1"/>
  <c r="F18" s="1"/>
  <c r="F15"/>
  <c r="F12" s="1"/>
  <c r="G415"/>
  <c r="G413" s="1"/>
  <c r="F415"/>
  <c r="F413" s="1"/>
  <c r="H403"/>
  <c r="I403"/>
  <c r="G433"/>
  <c r="G432" s="1"/>
  <c r="G426" s="1"/>
  <c r="F433"/>
  <c r="F432" s="1"/>
  <c r="F426" s="1"/>
  <c r="F727"/>
  <c r="G724"/>
  <c r="G716" s="1"/>
  <c r="G705" s="1"/>
  <c r="G704" s="1"/>
  <c r="F724"/>
  <c r="F675"/>
  <c r="F674" s="1"/>
  <c r="F668"/>
  <c r="F667" s="1"/>
  <c r="G636"/>
  <c r="F636"/>
  <c r="F615"/>
  <c r="F612"/>
  <c r="F609"/>
  <c r="F521"/>
  <c r="G488"/>
  <c r="G487" s="1"/>
  <c r="F488"/>
  <c r="F487" s="1"/>
  <c r="G482"/>
  <c r="G481" s="1"/>
  <c r="F482"/>
  <c r="F481" s="1"/>
  <c r="F480" s="1"/>
  <c r="G471"/>
  <c r="G470" s="1"/>
  <c r="G469" s="1"/>
  <c r="G158"/>
  <c r="F158"/>
  <c r="I64"/>
  <c r="H64"/>
  <c r="I60"/>
  <c r="H60"/>
  <c r="I834"/>
  <c r="H834"/>
  <c r="I833"/>
  <c r="H833"/>
  <c r="I830"/>
  <c r="H830"/>
  <c r="I829"/>
  <c r="H829"/>
  <c r="I828"/>
  <c r="H828"/>
  <c r="I817"/>
  <c r="H817"/>
  <c r="I816"/>
  <c r="H816"/>
  <c r="I806"/>
  <c r="H806"/>
  <c r="I805"/>
  <c r="H805"/>
  <c r="I802"/>
  <c r="H802"/>
  <c r="I801"/>
  <c r="H801"/>
  <c r="I795"/>
  <c r="H795"/>
  <c r="I794"/>
  <c r="H794"/>
  <c r="I442"/>
  <c r="H442"/>
  <c r="I441"/>
  <c r="H441"/>
  <c r="I437"/>
  <c r="H437"/>
  <c r="I435"/>
  <c r="H435"/>
  <c r="I434"/>
  <c r="H434"/>
  <c r="I431"/>
  <c r="H431"/>
  <c r="I430"/>
  <c r="H430"/>
  <c r="I775"/>
  <c r="H775"/>
  <c r="I772"/>
  <c r="H772"/>
  <c r="I769"/>
  <c r="H769"/>
  <c r="I766"/>
  <c r="H766"/>
  <c r="I765"/>
  <c r="H765"/>
  <c r="I762"/>
  <c r="H762"/>
  <c r="I761"/>
  <c r="H761"/>
  <c r="I757"/>
  <c r="H757"/>
  <c r="I753"/>
  <c r="H753"/>
  <c r="I735"/>
  <c r="H735"/>
  <c r="I734"/>
  <c r="H734"/>
  <c r="I731"/>
  <c r="H731"/>
  <c r="I729"/>
  <c r="H729"/>
  <c r="I728"/>
  <c r="H728"/>
  <c r="I726"/>
  <c r="H726"/>
  <c r="I725"/>
  <c r="H725"/>
  <c r="I723"/>
  <c r="H723"/>
  <c r="I718"/>
  <c r="H718"/>
  <c r="I712"/>
  <c r="H712"/>
  <c r="I711"/>
  <c r="H711"/>
  <c r="I709"/>
  <c r="H709"/>
  <c r="I695"/>
  <c r="H695"/>
  <c r="I694"/>
  <c r="H694"/>
  <c r="I677"/>
  <c r="H677"/>
  <c r="I676"/>
  <c r="H676"/>
  <c r="I673"/>
  <c r="H673"/>
  <c r="I670"/>
  <c r="H670"/>
  <c r="I669"/>
  <c r="H669"/>
  <c r="I664"/>
  <c r="H664"/>
  <c r="I663"/>
  <c r="H663"/>
  <c r="I661"/>
  <c r="H661"/>
  <c r="I660"/>
  <c r="H660"/>
  <c r="I658"/>
  <c r="H658"/>
  <c r="I657"/>
  <c r="H657"/>
  <c r="I650"/>
  <c r="H650"/>
  <c r="I640"/>
  <c r="H640"/>
  <c r="I638"/>
  <c r="H638"/>
  <c r="I637"/>
  <c r="H637"/>
  <c r="I635"/>
  <c r="H635"/>
  <c r="I634"/>
  <c r="H634"/>
  <c r="I632"/>
  <c r="H632"/>
  <c r="I631"/>
  <c r="H631"/>
  <c r="I629"/>
  <c r="H629"/>
  <c r="I628"/>
  <c r="H628"/>
  <c r="I626"/>
  <c r="H626"/>
  <c r="I625"/>
  <c r="H625"/>
  <c r="I623"/>
  <c r="H623"/>
  <c r="I622"/>
  <c r="H622"/>
  <c r="I620"/>
  <c r="H620"/>
  <c r="I619"/>
  <c r="H619"/>
  <c r="I617"/>
  <c r="H617"/>
  <c r="I616"/>
  <c r="H616"/>
  <c r="I614"/>
  <c r="H614"/>
  <c r="I613"/>
  <c r="H613"/>
  <c r="I611"/>
  <c r="H611"/>
  <c r="I610"/>
  <c r="H610"/>
  <c r="I608"/>
  <c r="H608"/>
  <c r="I607"/>
  <c r="H607"/>
  <c r="I604"/>
  <c r="H604"/>
  <c r="I602"/>
  <c r="H602"/>
  <c r="I601"/>
  <c r="H601"/>
  <c r="I599"/>
  <c r="H599"/>
  <c r="I598"/>
  <c r="H598"/>
  <c r="I596"/>
  <c r="H596"/>
  <c r="I595"/>
  <c r="H595"/>
  <c r="I593"/>
  <c r="H593"/>
  <c r="I592"/>
  <c r="H592"/>
  <c r="I590"/>
  <c r="H590"/>
  <c r="I589"/>
  <c r="H589"/>
  <c r="I587"/>
  <c r="H587"/>
  <c r="I586"/>
  <c r="H586"/>
  <c r="I584"/>
  <c r="H584"/>
  <c r="I583"/>
  <c r="H583"/>
  <c r="I561"/>
  <c r="H561"/>
  <c r="I560"/>
  <c r="H560"/>
  <c r="I559"/>
  <c r="H559"/>
  <c r="I555"/>
  <c r="H555"/>
  <c r="I551"/>
  <c r="H551"/>
  <c r="I545"/>
  <c r="H545"/>
  <c r="I544"/>
  <c r="H544"/>
  <c r="I541"/>
  <c r="H541"/>
  <c r="I540"/>
  <c r="H540"/>
  <c r="I682"/>
  <c r="H682"/>
  <c r="I524"/>
  <c r="H524"/>
  <c r="I523"/>
  <c r="H523"/>
  <c r="I522"/>
  <c r="H522"/>
  <c r="I517"/>
  <c r="H517"/>
  <c r="I516"/>
  <c r="H516"/>
  <c r="I497"/>
  <c r="H497"/>
  <c r="I496"/>
  <c r="H496"/>
  <c r="I490"/>
  <c r="H490"/>
  <c r="I489"/>
  <c r="H489"/>
  <c r="I486"/>
  <c r="H486"/>
  <c r="I485"/>
  <c r="H485"/>
  <c r="I484"/>
  <c r="H484"/>
  <c r="I483"/>
  <c r="H483"/>
  <c r="I477"/>
  <c r="H477"/>
  <c r="I476"/>
  <c r="H476"/>
  <c r="I473"/>
  <c r="H473"/>
  <c r="I472"/>
  <c r="H472"/>
  <c r="I781"/>
  <c r="H781"/>
  <c r="I703"/>
  <c r="H703"/>
  <c r="I665"/>
  <c r="H665"/>
  <c r="I578"/>
  <c r="H578"/>
  <c r="I577"/>
  <c r="H577"/>
  <c r="I573"/>
  <c r="H573"/>
  <c r="I572"/>
  <c r="H572"/>
  <c r="I568"/>
  <c r="H568"/>
  <c r="I567"/>
  <c r="H567"/>
  <c r="I465"/>
  <c r="H465"/>
  <c r="I464"/>
  <c r="H464"/>
  <c r="I463"/>
  <c r="H463"/>
  <c r="I461"/>
  <c r="H461"/>
  <c r="I455"/>
  <c r="H455"/>
  <c r="I454"/>
  <c r="H454"/>
  <c r="I424"/>
  <c r="H424"/>
  <c r="I423"/>
  <c r="H423"/>
  <c r="I422"/>
  <c r="H422"/>
  <c r="I421"/>
  <c r="H421"/>
  <c r="I411"/>
  <c r="H411"/>
  <c r="I410"/>
  <c r="H410"/>
  <c r="I400"/>
  <c r="H400"/>
  <c r="I398"/>
  <c r="H398"/>
  <c r="I387"/>
  <c r="H387"/>
  <c r="I384"/>
  <c r="H384"/>
  <c r="I378"/>
  <c r="H378"/>
  <c r="I373"/>
  <c r="H373"/>
  <c r="I371"/>
  <c r="H371"/>
  <c r="I369"/>
  <c r="H369"/>
  <c r="I367"/>
  <c r="H367"/>
  <c r="I366"/>
  <c r="H366"/>
  <c r="I365"/>
  <c r="H365"/>
  <c r="I363"/>
  <c r="H363"/>
  <c r="I362"/>
  <c r="H362"/>
  <c r="I361"/>
  <c r="H361"/>
  <c r="I355"/>
  <c r="H355"/>
  <c r="I340"/>
  <c r="H340"/>
  <c r="I338"/>
  <c r="H338"/>
  <c r="I336"/>
  <c r="H336"/>
  <c r="I853"/>
  <c r="H853"/>
  <c r="I852"/>
  <c r="H852"/>
  <c r="I849"/>
  <c r="H849"/>
  <c r="I848"/>
  <c r="H848"/>
  <c r="I281"/>
  <c r="H281"/>
  <c r="I100"/>
  <c r="H100"/>
  <c r="I88"/>
  <c r="H88"/>
  <c r="I55"/>
  <c r="H55"/>
  <c r="I54"/>
  <c r="H54"/>
  <c r="I53"/>
  <c r="H53"/>
  <c r="I841"/>
  <c r="H841"/>
  <c r="I840"/>
  <c r="H840"/>
  <c r="I745"/>
  <c r="H745"/>
  <c r="I742"/>
  <c r="H742"/>
  <c r="I720"/>
  <c r="H720"/>
  <c r="I690"/>
  <c r="H690"/>
  <c r="I687"/>
  <c r="H687"/>
  <c r="I531"/>
  <c r="H531"/>
  <c r="I530"/>
  <c r="H530"/>
  <c r="I512"/>
  <c r="H512"/>
  <c r="I511"/>
  <c r="H511"/>
  <c r="I510"/>
  <c r="H510"/>
  <c r="I509"/>
  <c r="H509"/>
  <c r="I448"/>
  <c r="H448"/>
  <c r="I416"/>
  <c r="H416"/>
  <c r="I386"/>
  <c r="H386"/>
  <c r="I383"/>
  <c r="H383"/>
  <c r="I376"/>
  <c r="H376"/>
  <c r="I343"/>
  <c r="H343"/>
  <c r="I329"/>
  <c r="H329"/>
  <c r="I322"/>
  <c r="H322"/>
  <c r="I321"/>
  <c r="H321"/>
  <c r="I312"/>
  <c r="H312"/>
  <c r="I297"/>
  <c r="H297"/>
  <c r="I293"/>
  <c r="H293"/>
  <c r="I288"/>
  <c r="H288"/>
  <c r="I278"/>
  <c r="H278"/>
  <c r="I276"/>
  <c r="H276"/>
  <c r="I269"/>
  <c r="H269"/>
  <c r="I263"/>
  <c r="H263"/>
  <c r="I256"/>
  <c r="H256"/>
  <c r="I254"/>
  <c r="H254"/>
  <c r="I253"/>
  <c r="H253"/>
  <c r="I249"/>
  <c r="H249"/>
  <c r="I243"/>
  <c r="H243"/>
  <c r="I233"/>
  <c r="H233"/>
  <c r="I229"/>
  <c r="H229"/>
  <c r="I223"/>
  <c r="H223"/>
  <c r="I220"/>
  <c r="H220"/>
  <c r="I217"/>
  <c r="H217"/>
  <c r="I214"/>
  <c r="H214"/>
  <c r="I187"/>
  <c r="H187"/>
  <c r="I176"/>
  <c r="H176"/>
  <c r="I173"/>
  <c r="H173"/>
  <c r="I171"/>
  <c r="H171"/>
  <c r="I159"/>
  <c r="H159"/>
  <c r="I141"/>
  <c r="H141"/>
  <c r="I138"/>
  <c r="H138"/>
  <c r="I112"/>
  <c r="H112"/>
  <c r="I111"/>
  <c r="H111"/>
  <c r="I106"/>
  <c r="H106"/>
  <c r="I92"/>
  <c r="H92"/>
  <c r="I90"/>
  <c r="H90"/>
  <c r="I87"/>
  <c r="H87"/>
  <c r="I83"/>
  <c r="H83"/>
  <c r="I81"/>
  <c r="H81"/>
  <c r="I80"/>
  <c r="H80"/>
  <c r="I77"/>
  <c r="H77"/>
  <c r="I75"/>
  <c r="H75"/>
  <c r="I69"/>
  <c r="H69"/>
  <c r="I48"/>
  <c r="H48"/>
  <c r="I43"/>
  <c r="H43"/>
  <c r="I42"/>
  <c r="H42"/>
  <c r="I41"/>
  <c r="H41"/>
  <c r="I39"/>
  <c r="H39"/>
  <c r="I33"/>
  <c r="H33"/>
  <c r="I29"/>
  <c r="H29"/>
  <c r="I28"/>
  <c r="H28"/>
  <c r="I22"/>
  <c r="H22"/>
  <c r="I21"/>
  <c r="H21"/>
  <c r="I16"/>
  <c r="H16"/>
  <c r="G528" l="1"/>
  <c r="G527" s="1"/>
  <c r="G526" s="1"/>
  <c r="G525" s="1"/>
  <c r="H529"/>
  <c r="I529"/>
  <c r="G480"/>
  <c r="F652"/>
  <c r="F651" s="1"/>
  <c r="F685"/>
  <c r="F684"/>
  <c r="F683" s="1"/>
  <c r="F666"/>
  <c r="G685"/>
  <c r="G684"/>
  <c r="G683" s="1"/>
  <c r="F605"/>
  <c r="G605"/>
  <c r="G580" s="1"/>
  <c r="F374"/>
  <c r="F325"/>
  <c r="F324" s="1"/>
  <c r="F323" s="1"/>
  <c r="F316" s="1"/>
  <c r="F315" s="1"/>
  <c r="G374"/>
  <c r="G325"/>
  <c r="G324" s="1"/>
  <c r="G323" s="1"/>
  <c r="G135"/>
  <c r="G134" s="1"/>
  <c r="G133" s="1"/>
  <c r="F135"/>
  <c r="F134" s="1"/>
  <c r="F133" s="1"/>
  <c r="G104"/>
  <c r="G103" s="1"/>
  <c r="G102" s="1"/>
  <c r="F168"/>
  <c r="G168"/>
  <c r="G167" s="1"/>
  <c r="G166" s="1"/>
  <c r="G758"/>
  <c r="F72"/>
  <c r="F73"/>
  <c r="F791"/>
  <c r="F790" s="1"/>
  <c r="F758"/>
  <c r="F716"/>
  <c r="F705" s="1"/>
  <c r="F704" s="1"/>
  <c r="F737"/>
  <c r="F736" s="1"/>
  <c r="G755"/>
  <c r="G565"/>
  <c r="I565" s="1"/>
  <c r="G564"/>
  <c r="F692"/>
  <c r="H692" s="1"/>
  <c r="I528"/>
  <c r="F526"/>
  <c r="I527"/>
  <c r="H527"/>
  <c r="F514"/>
  <c r="F513" s="1"/>
  <c r="F506" s="1"/>
  <c r="F505" s="1"/>
  <c r="H528"/>
  <c r="H494"/>
  <c r="I494"/>
  <c r="F395"/>
  <c r="G359"/>
  <c r="G395"/>
  <c r="G394" s="1"/>
  <c r="G393" s="1"/>
  <c r="F359"/>
  <c r="G319"/>
  <c r="G271"/>
  <c r="G270" s="1"/>
  <c r="G289"/>
  <c r="G310"/>
  <c r="F271"/>
  <c r="F270" s="1"/>
  <c r="F289"/>
  <c r="F310"/>
  <c r="F309" s="1"/>
  <c r="F184"/>
  <c r="F183" s="1"/>
  <c r="F182" s="1"/>
  <c r="H420"/>
  <c r="H409"/>
  <c r="H508"/>
  <c r="F58"/>
  <c r="F57" s="1"/>
  <c r="F56" s="1"/>
  <c r="F85"/>
  <c r="F84" s="1"/>
  <c r="I508"/>
  <c r="I495"/>
  <c r="F35"/>
  <c r="F34" s="1"/>
  <c r="I279"/>
  <c r="I401"/>
  <c r="F581"/>
  <c r="H487"/>
  <c r="H674"/>
  <c r="I538"/>
  <c r="H279"/>
  <c r="H495"/>
  <c r="H481"/>
  <c r="H839"/>
  <c r="I770"/>
  <c r="H770"/>
  <c r="I767"/>
  <c r="H767"/>
  <c r="H773"/>
  <c r="I773"/>
  <c r="I839"/>
  <c r="I420"/>
  <c r="I671"/>
  <c r="H671"/>
  <c r="I738"/>
  <c r="H738"/>
  <c r="F574"/>
  <c r="F575"/>
  <c r="F754"/>
  <c r="F755"/>
  <c r="I674"/>
  <c r="I286"/>
  <c r="I409"/>
  <c r="G570"/>
  <c r="I763"/>
  <c r="H763"/>
  <c r="F569"/>
  <c r="F570"/>
  <c r="F647"/>
  <c r="F648"/>
  <c r="H648" s="1"/>
  <c r="F700"/>
  <c r="F699" s="1"/>
  <c r="F701"/>
  <c r="H701" s="1"/>
  <c r="H749"/>
  <c r="I667"/>
  <c r="H667"/>
  <c r="G574"/>
  <c r="G575"/>
  <c r="G679"/>
  <c r="G678" s="1"/>
  <c r="G680"/>
  <c r="I732"/>
  <c r="H732"/>
  <c r="I743"/>
  <c r="H743"/>
  <c r="H401"/>
  <c r="H538"/>
  <c r="F445"/>
  <c r="F444" s="1"/>
  <c r="F446"/>
  <c r="F552"/>
  <c r="F553"/>
  <c r="H451"/>
  <c r="F470"/>
  <c r="I353"/>
  <c r="H353"/>
  <c r="G458"/>
  <c r="G449" s="1"/>
  <c r="G459"/>
  <c r="F548"/>
  <c r="F549"/>
  <c r="H549" s="1"/>
  <c r="F556"/>
  <c r="F557"/>
  <c r="I481"/>
  <c r="H291"/>
  <c r="G334"/>
  <c r="G333" s="1"/>
  <c r="G332" s="1"/>
  <c r="G331" s="1"/>
  <c r="F412"/>
  <c r="F406" s="1"/>
  <c r="F414"/>
  <c r="G556"/>
  <c r="G557"/>
  <c r="G412"/>
  <c r="G406" s="1"/>
  <c r="G414"/>
  <c r="G445"/>
  <c r="G444" s="1"/>
  <c r="G446"/>
  <c r="G552"/>
  <c r="G553"/>
  <c r="H286"/>
  <c r="F334"/>
  <c r="F333" s="1"/>
  <c r="F332" s="1"/>
  <c r="F331" s="1"/>
  <c r="F459"/>
  <c r="I542"/>
  <c r="I487"/>
  <c r="H542"/>
  <c r="F266"/>
  <c r="F265" s="1"/>
  <c r="F267"/>
  <c r="H267" s="1"/>
  <c r="I291"/>
  <c r="I231"/>
  <c r="H231"/>
  <c r="H261"/>
  <c r="I261"/>
  <c r="I139"/>
  <c r="G169"/>
  <c r="I212"/>
  <c r="H212"/>
  <c r="H215"/>
  <c r="I215"/>
  <c r="I221"/>
  <c r="H221"/>
  <c r="I218"/>
  <c r="H218"/>
  <c r="I174"/>
  <c r="H174"/>
  <c r="F169"/>
  <c r="I185"/>
  <c r="H185"/>
  <c r="F79"/>
  <c r="F78" s="1"/>
  <c r="H136"/>
  <c r="I136"/>
  <c r="H139"/>
  <c r="H845"/>
  <c r="F25"/>
  <c r="F26"/>
  <c r="I419"/>
  <c r="H803"/>
  <c r="I836"/>
  <c r="H419"/>
  <c r="H844"/>
  <c r="H836"/>
  <c r="H837"/>
  <c r="I845"/>
  <c r="I835"/>
  <c r="F425"/>
  <c r="F417" s="1"/>
  <c r="I341"/>
  <c r="I837"/>
  <c r="I803"/>
  <c r="I844"/>
  <c r="I418"/>
  <c r="I792"/>
  <c r="H792"/>
  <c r="H418"/>
  <c r="H776"/>
  <c r="I776"/>
  <c r="G246"/>
  <c r="G425"/>
  <c r="G417" s="1"/>
  <c r="G182"/>
  <c r="G266"/>
  <c r="G265" s="1"/>
  <c r="F564"/>
  <c r="G647"/>
  <c r="H702"/>
  <c r="G700"/>
  <c r="I756"/>
  <c r="G754"/>
  <c r="H292"/>
  <c r="H717"/>
  <c r="I768"/>
  <c r="I774"/>
  <c r="I18"/>
  <c r="H18"/>
  <c r="H66"/>
  <c r="I66"/>
  <c r="G96"/>
  <c r="G95" s="1"/>
  <c r="G98"/>
  <c r="G97" s="1"/>
  <c r="G258"/>
  <c r="G260"/>
  <c r="G259" s="1"/>
  <c r="G537"/>
  <c r="G536" s="1"/>
  <c r="G535"/>
  <c r="G548"/>
  <c r="G546"/>
  <c r="H12"/>
  <c r="G211"/>
  <c r="G210" s="1"/>
  <c r="G209"/>
  <c r="G318"/>
  <c r="G317" s="1"/>
  <c r="G825"/>
  <c r="G824" s="1"/>
  <c r="G823" s="1"/>
  <c r="G234"/>
  <c r="I686"/>
  <c r="H681"/>
  <c r="F679"/>
  <c r="F678" s="1"/>
  <c r="H252"/>
  <c r="H337"/>
  <c r="I342"/>
  <c r="I639"/>
  <c r="I689"/>
  <c r="H719"/>
  <c r="I771"/>
  <c r="H780"/>
  <c r="I717"/>
  <c r="F17"/>
  <c r="F246"/>
  <c r="I280"/>
  <c r="F537"/>
  <c r="F536" s="1"/>
  <c r="H554"/>
  <c r="H342"/>
  <c r="H686"/>
  <c r="H63"/>
  <c r="I702"/>
  <c r="F65"/>
  <c r="F458"/>
  <c r="I67"/>
  <c r="H67"/>
  <c r="I32"/>
  <c r="F30"/>
  <c r="F49"/>
  <c r="F51"/>
  <c r="F50" s="1"/>
  <c r="G155"/>
  <c r="G157"/>
  <c r="G156" s="1"/>
  <c r="I27"/>
  <c r="H47"/>
  <c r="H32"/>
  <c r="I99"/>
  <c r="H689"/>
  <c r="H99"/>
  <c r="H38"/>
  <c r="I91"/>
  <c r="F211"/>
  <c r="F210" s="1"/>
  <c r="F234"/>
  <c r="F224" s="1"/>
  <c r="F14"/>
  <c r="F160"/>
  <c r="F162"/>
  <c r="F258"/>
  <c r="F260"/>
  <c r="F259" s="1"/>
  <c r="F155"/>
  <c r="F157"/>
  <c r="F156" s="1"/>
  <c r="F44"/>
  <c r="F46"/>
  <c r="F45" s="1"/>
  <c r="G160"/>
  <c r="G162"/>
  <c r="H248"/>
  <c r="I268"/>
  <c r="H639"/>
  <c r="H768"/>
  <c r="F96"/>
  <c r="F95" s="1"/>
  <c r="H172"/>
  <c r="H186"/>
  <c r="H216"/>
  <c r="H222"/>
  <c r="H232"/>
  <c r="H275"/>
  <c r="H339"/>
  <c r="H354"/>
  <c r="H370"/>
  <c r="I372"/>
  <c r="H377"/>
  <c r="H585"/>
  <c r="H618"/>
  <c r="I618"/>
  <c r="H550"/>
  <c r="I186"/>
  <c r="H368"/>
  <c r="H375"/>
  <c r="I402"/>
  <c r="I460"/>
  <c r="I447"/>
  <c r="I554"/>
  <c r="I730"/>
  <c r="H649"/>
  <c r="H672"/>
  <c r="H721"/>
  <c r="H756"/>
  <c r="H774"/>
  <c r="I780"/>
  <c r="H771"/>
  <c r="H752"/>
  <c r="I752"/>
  <c r="H730"/>
  <c r="I721"/>
  <c r="I719"/>
  <c r="I681"/>
  <c r="I672"/>
  <c r="I649"/>
  <c r="H603"/>
  <c r="I603"/>
  <c r="F546"/>
  <c r="I550"/>
  <c r="I262"/>
  <c r="I368"/>
  <c r="H89"/>
  <c r="I175"/>
  <c r="I216"/>
  <c r="I277"/>
  <c r="H447"/>
  <c r="I40"/>
  <c r="H91"/>
  <c r="I172"/>
  <c r="H228"/>
  <c r="I242"/>
  <c r="H280"/>
  <c r="I328"/>
  <c r="H335"/>
  <c r="I339"/>
  <c r="I354"/>
  <c r="H460"/>
  <c r="I63"/>
  <c r="H82"/>
  <c r="I222"/>
  <c r="I232"/>
  <c r="I248"/>
  <c r="I292"/>
  <c r="H311"/>
  <c r="H262"/>
  <c r="I140"/>
  <c r="H372"/>
  <c r="H399"/>
  <c r="H402"/>
  <c r="I399"/>
  <c r="I377"/>
  <c r="I375"/>
  <c r="I370"/>
  <c r="I337"/>
  <c r="I335"/>
  <c r="H328"/>
  <c r="I311"/>
  <c r="H277"/>
  <c r="I275"/>
  <c r="H268"/>
  <c r="I252"/>
  <c r="H242"/>
  <c r="I228"/>
  <c r="H175"/>
  <c r="H170"/>
  <c r="I170"/>
  <c r="H140"/>
  <c r="I137"/>
  <c r="H137"/>
  <c r="I89"/>
  <c r="I82"/>
  <c r="I15"/>
  <c r="H15"/>
  <c r="H27"/>
  <c r="I47"/>
  <c r="H68"/>
  <c r="H59"/>
  <c r="I68"/>
  <c r="I59"/>
  <c r="H40"/>
  <c r="I38"/>
  <c r="I436"/>
  <c r="H436"/>
  <c r="I415"/>
  <c r="H415"/>
  <c r="I382"/>
  <c r="H382"/>
  <c r="H385"/>
  <c r="I385"/>
  <c r="H219"/>
  <c r="F209"/>
  <c r="I219"/>
  <c r="H630"/>
  <c r="H659"/>
  <c r="H693"/>
  <c r="H724"/>
  <c r="I76"/>
  <c r="H488"/>
  <c r="I521"/>
  <c r="I585"/>
  <c r="I591"/>
  <c r="I597"/>
  <c r="I606"/>
  <c r="I612"/>
  <c r="H727"/>
  <c r="I760"/>
  <c r="I433"/>
  <c r="I832"/>
  <c r="H76"/>
  <c r="H582"/>
  <c r="H588"/>
  <c r="H594"/>
  <c r="H609"/>
  <c r="H615"/>
  <c r="I624"/>
  <c r="I630"/>
  <c r="I636"/>
  <c r="I659"/>
  <c r="I668"/>
  <c r="I693"/>
  <c r="I710"/>
  <c r="I724"/>
  <c r="I733"/>
  <c r="H764"/>
  <c r="I827"/>
  <c r="I105"/>
  <c r="H600"/>
  <c r="H360"/>
  <c r="H539"/>
  <c r="H74"/>
  <c r="H606"/>
  <c r="H433"/>
  <c r="I462"/>
  <c r="I764"/>
  <c r="I741"/>
  <c r="H842"/>
  <c r="H364"/>
  <c r="H20"/>
  <c r="H591"/>
  <c r="H624"/>
  <c r="H636"/>
  <c r="H668"/>
  <c r="H710"/>
  <c r="H760"/>
  <c r="H832"/>
  <c r="I296"/>
  <c r="H733"/>
  <c r="H86"/>
  <c r="I582"/>
  <c r="I588"/>
  <c r="I594"/>
  <c r="I600"/>
  <c r="I609"/>
  <c r="I615"/>
  <c r="I627"/>
  <c r="H627"/>
  <c r="I656"/>
  <c r="H656"/>
  <c r="I675"/>
  <c r="H675"/>
  <c r="I571"/>
  <c r="H843"/>
  <c r="H597"/>
  <c r="H612"/>
  <c r="I727"/>
  <c r="H558"/>
  <c r="I621"/>
  <c r="H621"/>
  <c r="I633"/>
  <c r="H633"/>
  <c r="I662"/>
  <c r="H662"/>
  <c r="I744"/>
  <c r="H827"/>
  <c r="I543"/>
  <c r="H543"/>
  <c r="H110"/>
  <c r="I213"/>
  <c r="F535"/>
  <c r="I86"/>
  <c r="I110"/>
  <c r="I158"/>
  <c r="I320"/>
  <c r="I52"/>
  <c r="I471"/>
  <c r="I539"/>
  <c r="I558"/>
  <c r="H213"/>
  <c r="H296"/>
  <c r="I842"/>
  <c r="I843"/>
  <c r="I364"/>
  <c r="I576"/>
  <c r="H462"/>
  <c r="H471"/>
  <c r="I482"/>
  <c r="I488"/>
  <c r="H515"/>
  <c r="H521"/>
  <c r="H741"/>
  <c r="H744"/>
  <c r="I20"/>
  <c r="I74"/>
  <c r="H105"/>
  <c r="H158"/>
  <c r="H320"/>
  <c r="H52"/>
  <c r="I360"/>
  <c r="I566"/>
  <c r="H482"/>
  <c r="I515"/>
  <c r="H571"/>
  <c r="H576"/>
  <c r="H566"/>
  <c r="H287"/>
  <c r="I287"/>
  <c r="F698" l="1"/>
  <c r="H685"/>
  <c r="G316"/>
  <c r="G315" s="1"/>
  <c r="H315" s="1"/>
  <c r="I685"/>
  <c r="F264"/>
  <c r="F257" s="1"/>
  <c r="G224"/>
  <c r="G154" s="1"/>
  <c r="G747"/>
  <c r="G746" s="1"/>
  <c r="F71"/>
  <c r="F70" s="1"/>
  <c r="G101"/>
  <c r="F747"/>
  <c r="F746" s="1"/>
  <c r="H755"/>
  <c r="G563"/>
  <c r="I692"/>
  <c r="F580"/>
  <c r="I580" s="1"/>
  <c r="H565"/>
  <c r="F691"/>
  <c r="I691" s="1"/>
  <c r="F563"/>
  <c r="H507"/>
  <c r="I507"/>
  <c r="G358"/>
  <c r="G357" s="1"/>
  <c r="G356" s="1"/>
  <c r="F358"/>
  <c r="F357" s="1"/>
  <c r="F356" s="1"/>
  <c r="I526"/>
  <c r="F525"/>
  <c r="H526"/>
  <c r="G468"/>
  <c r="G467" s="1"/>
  <c r="H470"/>
  <c r="F469"/>
  <c r="F468" s="1"/>
  <c r="I706"/>
  <c r="G443"/>
  <c r="I396"/>
  <c r="H396"/>
  <c r="I359"/>
  <c r="H319"/>
  <c r="I310"/>
  <c r="H310"/>
  <c r="G309"/>
  <c r="G264" s="1"/>
  <c r="I78"/>
  <c r="I759"/>
  <c r="H581"/>
  <c r="I755"/>
  <c r="I574"/>
  <c r="H569"/>
  <c r="F547"/>
  <c r="I581"/>
  <c r="H759"/>
  <c r="I701"/>
  <c r="H574"/>
  <c r="H359"/>
  <c r="I575"/>
  <c r="I445"/>
  <c r="I514"/>
  <c r="H706"/>
  <c r="I444"/>
  <c r="I446"/>
  <c r="I451"/>
  <c r="H553"/>
  <c r="I319"/>
  <c r="H688"/>
  <c r="I688"/>
  <c r="I716"/>
  <c r="H716"/>
  <c r="I680"/>
  <c r="H680"/>
  <c r="I570"/>
  <c r="H570"/>
  <c r="H575"/>
  <c r="G547"/>
  <c r="I749"/>
  <c r="I30"/>
  <c r="H445"/>
  <c r="I569"/>
  <c r="H647"/>
  <c r="H514"/>
  <c r="I648"/>
  <c r="H605"/>
  <c r="I605"/>
  <c r="I470"/>
  <c r="H556"/>
  <c r="H325"/>
  <c r="I325"/>
  <c r="I414"/>
  <c r="H414"/>
  <c r="H334"/>
  <c r="I334"/>
  <c r="I556"/>
  <c r="I458"/>
  <c r="I553"/>
  <c r="I549"/>
  <c r="H432"/>
  <c r="I432"/>
  <c r="H557"/>
  <c r="I557"/>
  <c r="H397"/>
  <c r="I397"/>
  <c r="I459"/>
  <c r="H459"/>
  <c r="H374"/>
  <c r="I374"/>
  <c r="I267"/>
  <c r="H446"/>
  <c r="I272"/>
  <c r="H272"/>
  <c r="H295"/>
  <c r="I295"/>
  <c r="I241"/>
  <c r="H241"/>
  <c r="H227"/>
  <c r="I227"/>
  <c r="H78"/>
  <c r="H169"/>
  <c r="I169"/>
  <c r="H791"/>
  <c r="H73"/>
  <c r="H341"/>
  <c r="I73"/>
  <c r="H79"/>
  <c r="I79"/>
  <c r="I548"/>
  <c r="H31"/>
  <c r="I31"/>
  <c r="H26"/>
  <c r="I26"/>
  <c r="I168"/>
  <c r="I425"/>
  <c r="I791"/>
  <c r="H318"/>
  <c r="H758"/>
  <c r="H246"/>
  <c r="I790"/>
  <c r="G789"/>
  <c r="H790"/>
  <c r="I823"/>
  <c r="H823"/>
  <c r="F789"/>
  <c r="I564"/>
  <c r="I318"/>
  <c r="H160"/>
  <c r="H258"/>
  <c r="I758"/>
  <c r="H564"/>
  <c r="H450"/>
  <c r="F24"/>
  <c r="F23" s="1"/>
  <c r="I12"/>
  <c r="H548"/>
  <c r="I647"/>
  <c r="I450"/>
  <c r="H14"/>
  <c r="H13" s="1"/>
  <c r="F13"/>
  <c r="H34"/>
  <c r="I34"/>
  <c r="I45"/>
  <c r="H45"/>
  <c r="H705"/>
  <c r="I705"/>
  <c r="I736"/>
  <c r="H736"/>
  <c r="H50"/>
  <c r="I50"/>
  <c r="I104"/>
  <c r="F103"/>
  <c r="I84"/>
  <c r="H84"/>
  <c r="I426"/>
  <c r="H426"/>
  <c r="H679"/>
  <c r="I825"/>
  <c r="I246"/>
  <c r="H737"/>
  <c r="I748"/>
  <c r="H748"/>
  <c r="G699"/>
  <c r="G698" s="1"/>
  <c r="I700"/>
  <c r="H700"/>
  <c r="H156"/>
  <c r="I156"/>
  <c r="I57"/>
  <c r="H57"/>
  <c r="H97"/>
  <c r="I97"/>
  <c r="I754"/>
  <c r="H754"/>
  <c r="H825"/>
  <c r="I737"/>
  <c r="H824"/>
  <c r="I824"/>
  <c r="I684"/>
  <c r="H684"/>
  <c r="I666"/>
  <c r="H666"/>
  <c r="I679"/>
  <c r="I678"/>
  <c r="H678"/>
  <c r="H17"/>
  <c r="H444"/>
  <c r="F449"/>
  <c r="F443" s="1"/>
  <c r="I17"/>
  <c r="I56"/>
  <c r="I133"/>
  <c r="I155"/>
  <c r="I235"/>
  <c r="H135"/>
  <c r="I49"/>
  <c r="I271"/>
  <c r="H65"/>
  <c r="I408"/>
  <c r="H408"/>
  <c r="H413"/>
  <c r="I413"/>
  <c r="H155"/>
  <c r="I160"/>
  <c r="H49"/>
  <c r="I44"/>
  <c r="I96"/>
  <c r="H30"/>
  <c r="I211"/>
  <c r="H425"/>
  <c r="H458"/>
  <c r="I480"/>
  <c r="H480"/>
  <c r="I513"/>
  <c r="H513"/>
  <c r="H552"/>
  <c r="I552"/>
  <c r="I537"/>
  <c r="H537"/>
  <c r="I270"/>
  <c r="I14"/>
  <c r="I13" s="1"/>
  <c r="I258"/>
  <c r="I210"/>
  <c r="I226"/>
  <c r="H226"/>
  <c r="H333"/>
  <c r="I333"/>
  <c r="I395"/>
  <c r="H266"/>
  <c r="I266"/>
  <c r="I247"/>
  <c r="H247"/>
  <c r="I184"/>
  <c r="H184"/>
  <c r="H168"/>
  <c r="F167"/>
  <c r="F166" s="1"/>
  <c r="H166" s="1"/>
  <c r="I85"/>
  <c r="H85"/>
  <c r="H317"/>
  <c r="I317"/>
  <c r="H234"/>
  <c r="I234"/>
  <c r="H104"/>
  <c r="H271"/>
  <c r="I135"/>
  <c r="I259"/>
  <c r="I260"/>
  <c r="H260"/>
  <c r="G161"/>
  <c r="I162"/>
  <c r="I324"/>
  <c r="H324"/>
  <c r="H72"/>
  <c r="I72"/>
  <c r="H46"/>
  <c r="I46"/>
  <c r="H157"/>
  <c r="I157"/>
  <c r="I134"/>
  <c r="H134"/>
  <c r="I51"/>
  <c r="H51"/>
  <c r="H395"/>
  <c r="F394"/>
  <c r="H162"/>
  <c r="F161"/>
  <c r="H58"/>
  <c r="I58"/>
  <c r="I25"/>
  <c r="H25"/>
  <c r="I294"/>
  <c r="H294"/>
  <c r="H98"/>
  <c r="I98"/>
  <c r="I19"/>
  <c r="H19"/>
  <c r="H95"/>
  <c r="H290"/>
  <c r="I546"/>
  <c r="H44"/>
  <c r="H133"/>
  <c r="H96"/>
  <c r="H270"/>
  <c r="H210"/>
  <c r="I290"/>
  <c r="H235"/>
  <c r="H211"/>
  <c r="I35"/>
  <c r="H35"/>
  <c r="I182"/>
  <c r="H56"/>
  <c r="I95"/>
  <c r="I331"/>
  <c r="H331"/>
  <c r="H182"/>
  <c r="I65"/>
  <c r="H417"/>
  <c r="I417"/>
  <c r="I209"/>
  <c r="H209"/>
  <c r="H546"/>
  <c r="H535"/>
  <c r="I535"/>
  <c r="I505"/>
  <c r="H505"/>
  <c r="I315"/>
  <c r="I316" l="1"/>
  <c r="H316"/>
  <c r="H580"/>
  <c r="F579"/>
  <c r="H746"/>
  <c r="I746"/>
  <c r="H698"/>
  <c r="F467"/>
  <c r="F466" s="1"/>
  <c r="I698"/>
  <c r="G466"/>
  <c r="H691"/>
  <c r="H469"/>
  <c r="H356"/>
  <c r="G652"/>
  <c r="G651" s="1"/>
  <c r="I356"/>
  <c r="I357"/>
  <c r="H357"/>
  <c r="I358"/>
  <c r="H358"/>
  <c r="G330"/>
  <c r="H525"/>
  <c r="I525"/>
  <c r="I469"/>
  <c r="H394"/>
  <c r="F393"/>
  <c r="F330" s="1"/>
  <c r="H443"/>
  <c r="I443"/>
  <c r="H264"/>
  <c r="G257"/>
  <c r="H257" s="1"/>
  <c r="H309"/>
  <c r="I309"/>
  <c r="I264"/>
  <c r="I224"/>
  <c r="H224"/>
  <c r="F154"/>
  <c r="H154" s="1"/>
  <c r="I166"/>
  <c r="I103"/>
  <c r="F102"/>
  <c r="F101" s="1"/>
  <c r="I563"/>
  <c r="F11"/>
  <c r="I70"/>
  <c r="H70"/>
  <c r="I23"/>
  <c r="H563"/>
  <c r="H23"/>
  <c r="H449"/>
  <c r="H289"/>
  <c r="I289"/>
  <c r="I24"/>
  <c r="H24"/>
  <c r="H789"/>
  <c r="I789"/>
  <c r="I468"/>
  <c r="H103"/>
  <c r="I699"/>
  <c r="H699"/>
  <c r="H747"/>
  <c r="I747"/>
  <c r="H704"/>
  <c r="I704"/>
  <c r="H468"/>
  <c r="H683"/>
  <c r="I683"/>
  <c r="I449"/>
  <c r="H547"/>
  <c r="I547"/>
  <c r="H506"/>
  <c r="I506"/>
  <c r="I412"/>
  <c r="H412"/>
  <c r="I407"/>
  <c r="H407"/>
  <c r="I536"/>
  <c r="H536"/>
  <c r="I71"/>
  <c r="H71"/>
  <c r="H161"/>
  <c r="I161"/>
  <c r="H225"/>
  <c r="I225"/>
  <c r="I394"/>
  <c r="H323"/>
  <c r="I323"/>
  <c r="H167"/>
  <c r="I167"/>
  <c r="I183"/>
  <c r="H183"/>
  <c r="I265"/>
  <c r="H265"/>
  <c r="H332"/>
  <c r="I332"/>
  <c r="H259"/>
  <c r="I453"/>
  <c r="H453"/>
  <c r="H452"/>
  <c r="F562" l="1"/>
  <c r="F534" s="1"/>
  <c r="F854" s="1"/>
  <c r="I257"/>
  <c r="H652"/>
  <c r="I467"/>
  <c r="H467"/>
  <c r="I466"/>
  <c r="H466"/>
  <c r="G579"/>
  <c r="G562" s="1"/>
  <c r="H651"/>
  <c r="I651"/>
  <c r="I652"/>
  <c r="H393"/>
  <c r="I393"/>
  <c r="I154"/>
  <c r="I102"/>
  <c r="H102"/>
  <c r="H11"/>
  <c r="I11"/>
  <c r="I406"/>
  <c r="H406"/>
  <c r="I452"/>
  <c r="G534" l="1"/>
  <c r="G854" s="1"/>
  <c r="I562"/>
  <c r="H562"/>
  <c r="H579"/>
  <c r="I579"/>
  <c r="H101"/>
  <c r="I101"/>
  <c r="H330"/>
  <c r="I330"/>
  <c r="I534" l="1"/>
  <c r="H534"/>
  <c r="H854"/>
  <c r="I854"/>
</calcChain>
</file>

<file path=xl/sharedStrings.xml><?xml version="1.0" encoding="utf-8"?>
<sst xmlns="http://schemas.openxmlformats.org/spreadsheetml/2006/main" count="3467" uniqueCount="956">
  <si>
    <t>5</t>
  </si>
  <si>
    <t>Наименование показателя</t>
  </si>
  <si>
    <t>1</t>
  </si>
  <si>
    <t>7</t>
  </si>
  <si>
    <t>8</t>
  </si>
  <si>
    <t>9</t>
  </si>
  <si>
    <t>10</t>
  </si>
  <si>
    <t>11</t>
  </si>
  <si>
    <t>3</t>
  </si>
  <si>
    <t>4</t>
  </si>
  <si>
    <t>6</t>
  </si>
  <si>
    <t>ВСЕГО: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</si>
  <si>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</si>
  <si>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</si>
  <si>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</si>
  <si>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</si>
  <si>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по оплате труда высшего должностного лица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</si>
  <si>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</si>
  <si>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</si>
  <si>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органов власти местного самоуправления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</si>
  <si>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</si>
  <si>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</si>
  <si>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полномочий по созданию и организации деятельности территориальных комиссий по делам несовершеннолетних и защите их прав</t>
  </si>
  <si>
    <t>Капитальный и текущий ремонт объектов муниципальной собственности</t>
  </si>
  <si>
    <t>05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</si>
  <si>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</si>
  <si>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</si>
  <si>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фонды</t>
  </si>
  <si>
    <t>Резервный фонд администрации Прохоровского района</t>
  </si>
  <si>
    <t>13</t>
  </si>
  <si>
    <t>Другие общегосударственные вопросы</t>
  </si>
  <si>
    <t>Организация и проведение районных конкурсов по благоустройству территорий</t>
  </si>
  <si>
    <t>Мероприятия</t>
  </si>
  <si>
    <t>Гранты</t>
  </si>
  <si>
    <t>Премии и поощрения</t>
  </si>
  <si>
    <t>Обеспечение деятельности (оказание услуг) муниципальных учреждений (организаций)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</si>
  <si>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</si>
  <si>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</si>
  <si>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</si>
  <si>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09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</si>
  <si>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</si>
  <si>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</si>
  <si>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</si>
  <si>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</si>
  <si>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Осуществление полномочий в области охраны труда</t>
  </si>
  <si>
    <t>Сельское хозяйство и рыболовство</t>
  </si>
  <si>
    <t>08</t>
  </si>
  <si>
    <t>Транспорт</t>
  </si>
  <si>
    <t>Организация транспортного обслуживания населения в муниципальном образовании</t>
  </si>
  <si>
    <t>Организация транспортного обслуживания населения автомобильным транспортом по межмуниципальным маршрутам регулярных перевозок в пригородном межмуниципальном сообщении</t>
  </si>
  <si>
    <t>Компенсация потерь в доходах организациям автомобильного транспорта, осуществляющим перевозки по льготным тарифам на проезд обучающимся и воспитанникам общеобразовательных учреждений, учащимся очной формы обучения образовательных учреждений начального профессионального и среднего профессионального образования автомобильным транспортом общего пользования в пригородном сообщении</t>
  </si>
  <si>
    <t>Дорожное хозяйство (дорожные фонды)</t>
  </si>
  <si>
    <t>Иные межбюджетные трансферты на содержание и ремонт автомобильных дорог общего пользования местного значения</t>
  </si>
  <si>
    <t>Содержание и ремонт автомобильных дорог общего пользования местного значения</t>
  </si>
  <si>
    <t>Софинансирование капитального ремонта и ремонт сети автомобильных дорог общего пользования местного значения</t>
  </si>
  <si>
    <t>Связь и информатика</t>
  </si>
  <si>
    <t>Обеспечение предоставления государственных и муниципальных услуг с использованием современных информационных и телекоммуникационных технологий</t>
  </si>
  <si>
    <t>Модернизация и развитие программного и технического комплекса корпоративной сети администрации Прохоровского района</t>
  </si>
  <si>
    <t>Модернизация, развитие и сопровождение Региональной информационно-аналитической системы</t>
  </si>
  <si>
    <t>Обеспечение информационной безопасности в информационном обществе</t>
  </si>
  <si>
    <t>12</t>
  </si>
  <si>
    <t>Другие вопросы в области национальной экономики</t>
  </si>
  <si>
    <t>Реализация мероприятий по управлению муниципальной собственностью, кадастровой оценке, землеустройству и землепользованию</t>
  </si>
  <si>
    <t>ЖИЛИЩНО-КОММУНАЛЬНОЕ ХОЗЯЙСТВО</t>
  </si>
  <si>
    <t>Жилищное хозяйство</t>
  </si>
  <si>
    <t>Реализация мероприятий по проведению капитального ремонта многоквартирных домов</t>
  </si>
  <si>
    <t>Благоустройство</t>
  </si>
  <si>
    <t>Обеспечение комплексного развития сельских территорий</t>
  </si>
  <si>
    <t>Организация наружного освещения населенных пунктов</t>
  </si>
  <si>
    <t>Софинансирование расходов на организацию наружного освещения населенных пунктов</t>
  </si>
  <si>
    <t>06</t>
  </si>
  <si>
    <t>ОХРАНА ОКРУЖАЮЩЕЙ СРЕДЫ</t>
  </si>
  <si>
    <t>Другие вопросы в области охраны окружающей среды</t>
  </si>
  <si>
    <t>Осуществление отдельных государственных полномочий по рассмотрению дел об административных правонарушениях</t>
  </si>
  <si>
    <t>Разработка проектно-сметной документации на рекультивацию объектов накопительного вреда окружающей среде</t>
  </si>
  <si>
    <t>07</t>
  </si>
  <si>
    <t>ОБРАЗОВАНИЕ</t>
  </si>
  <si>
    <t>Дошкольное образование</t>
  </si>
  <si>
    <t>Капитальный ремонт объектов муниципальной собственности</t>
  </si>
  <si>
    <t>Софинансирование расходов на капитальный ремонт объектов муниципальной собственности</t>
  </si>
  <si>
    <t>Общее образование</t>
  </si>
  <si>
    <t>Профессиональная подготовка, переподготовка и повышение квалификации</t>
  </si>
  <si>
    <t>Повышение квалификации, профессиональная подготовка и переподготовка кадров</t>
  </si>
  <si>
    <t>Другие вопросы в области образования</t>
  </si>
  <si>
    <t>Мероприятия по раннему выявлению потребителей наркотиков</t>
  </si>
  <si>
    <t>КУЛЬТУРА, КИНЕМАТОГРАФИЯ</t>
  </si>
  <si>
    <t>Культура</t>
  </si>
  <si>
    <t>Другие вопросы в области культуры, кинематографии</t>
  </si>
  <si>
    <t>Обустройство и восстановление воинских захоронений, находящихся в муниципальной собственности</t>
  </si>
  <si>
    <t>ЗДРАВООХРАНЕНИЕ</t>
  </si>
  <si>
    <t>СОЦИАЛЬНАЯ ПОЛИТИКА</t>
  </si>
  <si>
    <t>Социальное обеспечение населения</t>
  </si>
  <si>
    <t>Финансовое обеспечение единовременных компенсационных выплат медицинским работникам, прибывшим (переехавшим) на работу в сельские населенные пункты</t>
  </si>
  <si>
    <t>Охрана семьи и детства</t>
  </si>
  <si>
    <t>Осуществление деятельности в части работ по ремонту жилых помещений, в которых дети-сироты и дети,оставшиеся без попечения родителей 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</t>
  </si>
  <si>
    <t>Реализация мероприятий по обеспечению жильем молодых семей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</si>
  <si>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</si>
  <si>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</si>
  <si>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</si>
  <si>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</si>
  <si>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</si>
  <si>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Поддержка некоммерческих организаций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</si>
  <si>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</si>
  <si>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</si>
  <si>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</si>
  <si>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</si>
  <si>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</si>
  <si>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</si>
  <si>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 (за счет субвенций бюджетам муниципальных образований на осуществление полномочий по расчету и предоставлению дотаций на выравнивание бюджетной обеспеченности поселений)</t>
  </si>
  <si>
    <t>Дотации на выравнивание бюджетной обеспеченности поселений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</si>
  <si>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</si>
  <si>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Компенсация расходов на питание воспитанников дошкольных учреждений, получивших льготу</t>
  </si>
  <si>
    <t>Реализация государственного стандарта общего образования</t>
  </si>
  <si>
    <t>Выплата денежного вознаграждения за выполнение функций классного руководителя педагогическим работникам муниципальных образовательных учреждений (организаций)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</si>
  <si>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</si>
  <si>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</si>
  <si>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Дополнительное образование детей</t>
  </si>
  <si>
    <t>Молодежная политика</t>
  </si>
  <si>
    <t>Мероприятия по проведению оздоровительной кампании детей</t>
  </si>
  <si>
    <t>Субвенции на проведение оздоровительной кампании детей</t>
  </si>
  <si>
    <t>Предоставление мер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</t>
  </si>
  <si>
    <t>Осуществление мер социальной защиты многодетных семей</t>
  </si>
  <si>
    <t>Выплата компенсации части родительской платы за присмотр и уход за детьми в образовательных организациях, реализующих основную образовательную программу дошкольного образования</t>
  </si>
  <si>
    <t>Другие вопросы в области социальной политики</t>
  </si>
  <si>
    <t>Обеспечение деятельности (оказание услуг) муниципальных  учреждений (организаций)</t>
  </si>
  <si>
    <t>Комплектование книжных фондов библиотек</t>
  </si>
  <si>
    <t>Пенсионное обеспечение</t>
  </si>
  <si>
    <t>Выплата муниципальной доплаты к пенсии</t>
  </si>
  <si>
    <t>Социальное обслуживание населения</t>
  </si>
  <si>
    <t>Осуществление полномочий по обеспечению прав граждан на социальное обслуживание</t>
  </si>
  <si>
    <t>Оплата жилищно-коммунальных услуг отдельным категориям граждан</t>
  </si>
  <si>
    <t>Предоставление гражданам субсидий на оплату жилого помещения и коммунальных услуг</t>
  </si>
  <si>
    <t>Выплата ежемесячных денежных компенсаций расходов по оплате жилищно-коммунальных услуг ветеранам труда</t>
  </si>
  <si>
    <t>Выплата ежемесячных денежных компенсаций расходов по оплате жилищно-коммунальных услуг реабилитированным лицам и лицам, признанным пострадавшими от политических репрессий</t>
  </si>
  <si>
    <t>Выплата ежемесячных денежных компенсаций расходов по оплате жилищно-коммунальных услуг многодетным семьям</t>
  </si>
  <si>
    <t>Выплата ежемесячных денежных компенсаций расходов по оплате жилищно-коммунальных услуг иным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</si>
  <si>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</si>
  <si>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</si>
  <si>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</si>
  <si>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</si>
  <si>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Выплата пособий малоимущим гражданам и гражданам, оказавшимся в тяжелой жизненной ситуации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</si>
  <si>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</t>
  </si>
  <si>
    <t>Оплата ежемесячных денежных выплат ветеранам труда, ветерана военной службы</t>
  </si>
  <si>
    <t>Оплата ежемесячных денежных выплат труженикам тыла</t>
  </si>
  <si>
    <t>Оплата ежемесячных денежных выплат реабилитированным лицам</t>
  </si>
  <si>
    <t>Оплата ежемесячных денежных выплат лицам, родившимся, а период с 22 июня 1923 года по 3 сентября 1945 года (Дети войны)</t>
  </si>
  <si>
    <t>Предоставление материальной и иной помощи для погребения</t>
  </si>
  <si>
    <t>Осуществление мер социальной защиты отдельных категорий работников учреждений, занятых в секторе социального обслуживания, проживающих и (или) работающих в сельской местности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</si>
  <si>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</si>
  <si>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Выплата пособий гражданам, имеющим детей</t>
  </si>
  <si>
    <t>Иные мероприятия</t>
  </si>
  <si>
    <t>Обеспечение равной доступности услуг общественного транспорта для отдельных категорий граждан</t>
  </si>
  <si>
    <t>Осуществление дополнительных мер социальной защиты семей, родивших третьего и последующих детей по предоставлению материнского (семейного) капитала</t>
  </si>
  <si>
    <t>Осуществление ежемесячных выплат на детей в возрасте от 3 до 7 лет включительно</t>
  </si>
  <si>
    <t>Выплата единовременного пособия при всех формах устройства детей, лишенных родительского попечения, в семью</t>
  </si>
  <si>
    <t>Оплата коммунальных услуг и содержание жилых помещений, в которых дети-сироты и дети, оставшиеся без попечения родителей,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</t>
  </si>
  <si>
    <t>Осуществление мер по социальной защите граждан, являющихся усыновителями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</si>
  <si>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</si>
  <si>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Организация предоставления отдельных мер социальной защиты населения</t>
  </si>
  <si>
    <t>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</t>
  </si>
  <si>
    <t>Осуществление деятельности по опеке и попечительству в отношении совершеннолетних лиц</t>
  </si>
  <si>
    <t>Организация предоставления ежемесячных денежных компенсаций расходов по оплате жилищно-коммунальных услуг</t>
  </si>
  <si>
    <t>Организация предоставления социального пособия на погребение</t>
  </si>
  <si>
    <t>Массовый спорт</t>
  </si>
  <si>
    <t>Обеспечение проведения выборов и референдумов</t>
  </si>
  <si>
    <t>Расходы на выплаты по оплате труда членов избирательной комиссии</t>
  </si>
  <si>
    <t>100</t>
  </si>
  <si>
    <t>200</t>
  </si>
  <si>
    <t>800</t>
  </si>
  <si>
    <t>300</t>
  </si>
  <si>
    <t>500</t>
  </si>
  <si>
    <t>400</t>
  </si>
  <si>
    <t>Расходы на выплаты по оплате труда высшего должностного лица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</si>
  <si>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органов власти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</si>
  <si>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территориальных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</si>
  <si>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муниципальных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</si>
  <si>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</si>
  <si>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</si>
  <si>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рассмотрению дел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</si>
  <si>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</si>
  <si>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единовременных компенсационных выплат медицинским работникам, прибывшим (переехавшим) на работу в сельские населенные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</si>
  <si>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квалификации, профессиональная подготовка и переподготовка кадров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</si>
  <si>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мер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</si>
  <si>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муниципальных 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</si>
  <si>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обеспечению прав граждан на социальное обслуживание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</si>
  <si>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мер социальной защиты отдельных категорий работников учреждений, занятых в секторе социального обслуживания, проживающих и (или) работающих в сельской местности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</si>
  <si>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отдельных мер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</si>
  <si>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</si>
  <si>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деятельности по опеке и попечительству в отношении совершеннолетних лиц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</si>
  <si>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ежемесячных денежных компенсаций расходов по оплате жилищно-коммунальных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</si>
  <si>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по оплате труда членов избирательной комиссии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</si>
  <si>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органов власти местного самоуправления (Закупка товаров, работ и услуг для обеспечения государственных (муниципальных) нужд)</t>
  </si>
  <si>
    <t>Осуществление полномочий по созданию и организации деятельности территориальных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</si>
  <si>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</si>
  <si>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</si>
  <si>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Организация и проведение районных конкурсов по благоустройству территорий (Закупка товаров, работ и услуг для обеспечения государственных (муниципальных) нужд)</t>
  </si>
  <si>
    <t>Мероприятия (Закупка товаров, работ и услуг для обеспечения государственных (муниципальных) нужд)</t>
  </si>
  <si>
    <t>Обеспечение деятельности (оказание услуг) муниципальных учреждений (организаций) (Закупка товаров, работ и услуг для обеспечения государственных (муниципальных) нужд)</t>
  </si>
  <si>
    <t>Резервный фонд администрации Прохоровского района (Закупка товаров, работ и услуг для обеспечения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</si>
  <si>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</si>
  <si>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Резервный фонд администрации Прохоровского района (Иные бюджетные ассигнования)</t>
  </si>
  <si>
    <t>Обеспечение функций органов власти местного самоуправления (Иные бюджетные ассигнования)</t>
  </si>
  <si>
    <t>Организация транспортного обслуживания населения автомобильным транспортом по межмуниципальным маршрутам регулярных перевозок в пригородном межмуниципальном сообщении (Иные бюджетные ассигнования)</t>
  </si>
  <si>
    <t>Компенсация потерь в доходах организациям автомобильного транспорта, осуществляющим перевозки по льготным тарифам на проезд обучающимся и воспитанникам общеобразовательных учреждений, учащимся очной формы обучения образовательных учреждений начального профессионального и среднего профессионального образования автомобильным транспортом общего пользования в пригородном сообщении (Иные бюджетные ассигнования)</t>
  </si>
  <si>
    <t>Реализация мероприятий по проведению капитального ремонта многоквартирных домов (Иные бюджетные ассигнования)</t>
  </si>
  <si>
    <t>Обеспечение деятельности (оказание услуг) муниципальных учреждений (организаций) (Иные бюджетные ассигнования)</t>
  </si>
  <si>
    <t>Обеспечение деятельности (оказание услуг) муниципальных  учреждений (организаций) (Иные бюджетные ассигнования)</t>
  </si>
  <si>
    <t>Осуществление полномочий по обеспечению прав граждан на социальное обслуживание (Иные бюджетные ассигнования)</t>
  </si>
  <si>
    <t>Иные межбюджетные трансферты на содержание и ремонт автомобильных дорог общего пользования местного значения (Межбюджетные трансферты)</t>
  </si>
  <si>
    <t>Средства, передаваемые для компенсации расходов, возникших в результате решений, принятых органами власти другого уровня, за счет средств резервного фонда администрации Прохоровского района (Межбюджетные трансферты)</t>
  </si>
  <si>
    <t>Обеспечение комплексного развития сельских территорий (Межбюджетные трансферты)</t>
  </si>
  <si>
    <t>Обустройство и восстановление воинских захоронений, находящихся в муниципальной собственности (Межбюджетные трансферты)</t>
  </si>
  <si>
    <t>Осуществление первичного воинского учета на территориях, где отсутствуют военные комиссариаты (Межбюджетные трансферты)</t>
  </si>
  <si>
    <t>Дотации на выравнивание бюджетной обеспеченности поселений (за счет субвенций бюджетам муниципальных образований на осуществление полномочий по расчету и предоставлению дотаций на выравнивание бюджетной обеспеченности поселений) (Межбюджетные трансферты)</t>
  </si>
  <si>
    <t>Дотации на выравнивание бюджетной обеспеченности поселений (Межбюджетные трансферты)</t>
  </si>
  <si>
    <t>Поддержка некоммерческих организаций (Предоставление субсидий бюджетным, автономным учреждениям и иным некоммерческим организациям)</t>
  </si>
  <si>
    <t>Софинансирование расходов на капитальный ремонт объектов муниципальной собственности (Предоставление субсидий бюджетным, автономным учреждениям и иным некоммерческим организациям)</t>
  </si>
  <si>
    <t>Капитальный ремонт объектов муниципальной собственности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</si>
  <si>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</si>
  <si>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деятельности (оказание услуг)  муниципальных учреждений (организаций) (Предоставление субсидий бюджетным, автономным учреждениям и иным некоммерческим организациям)</t>
  </si>
  <si>
    <t>Обеспечение деятельности (оказание услуг) муниципальных учреждений (организаций) (Предоставление субсидий бюджетным, автономным учреждениям и иным некоммерческим организациям)</t>
  </si>
  <si>
    <t>Компенсация расходов на питание воспитанников дошкольных учреждений, получивших льготу (Предоставление субсидий бюджетным, автономным учреждениям и иным некоммерческим организациям)</t>
  </si>
  <si>
    <t>Выплата денежного вознаграждения за выполнение функций классного руководителя педагогическим работникам муниципальных образовательных учреждений (организаций) (Предоставление субсидий бюджетным, автономным учреждениям и иным некоммерческим организациям)</t>
  </si>
  <si>
    <t>Реализация государственного стандарта общего образования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</si>
  <si>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</si>
  <si>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</si>
  <si>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</si>
  <si>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Субвенции на проведение оздоровительной кампании детей (Предоставление субсидий бюджетным, автономным учреждениям и иным некоммерческим организациям)</t>
  </si>
  <si>
    <t>Осуществление мер социальной защиты многодетных семей (Предоставление субсидий бюджетным, автономным учреждениям и иным некоммерческим организациям)</t>
  </si>
  <si>
    <t>Мероприятия (Предоставление субсидий бюджетным, автономным учреждениям и иным некоммерческим организациям)</t>
  </si>
  <si>
    <t>Обеспечение деятельности (оказание услуг) муниципальных  учреждений (организаций) (Предоставление субсидий бюджетным, автономным учреждениям и иным некоммерческим организациям)</t>
  </si>
  <si>
    <t>Осуществление полномочий по обеспечению прав граждан на социальное обслуживание (Предоставление субсидий бюджетным, автономным учреждениям и иным некоммерческим организациям)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</si>
  <si>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</si>
  <si>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Премии и поощрения (Социальное обеспечение и иные выплаты населению)</t>
  </si>
  <si>
    <t>Гранты (Социальное обеспечение и иные выплаты населению)</t>
  </si>
  <si>
    <t>Мероприятия (Социальное обеспечение и иные выплаты населению)</t>
  </si>
  <si>
    <t>Резервный фонд администрации Прохоровского района (Социальное обеспечение и иные выплаты населению)</t>
  </si>
  <si>
    <t>Реализация мероприятий по обеспечению жильем молодых семей (Социальное обеспечение и иные выплаты населению)</t>
  </si>
  <si>
    <t>Обеспечение деятельности (оказание услуг) муниципальных учреждений (организаций) (Социальное обеспечение и иные выплаты населению)</t>
  </si>
  <si>
    <t>Предоставление мер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 (Социальное обеспечение и иные выплаты населению)</t>
  </si>
  <si>
    <t>Выплата компенсации части родительской платы за присмотр и уход за детьми в образовательных организациях, реализующих основную образовательную программу дошкольного образования (Социальное обеспечение и иные выплаты населению)</t>
  </si>
  <si>
    <t>Выплата муниципальной доплаты к пенсии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</si>
  <si>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ветеранам труда (Социальное обеспечение и иные выплаты населению)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</si>
  <si>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</si>
  <si>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Оплата жилищно-коммунальных услуг отдельным категориям граждан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</si>
  <si>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иным категориям граждан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</si>
  <si>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многодетным семьям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</si>
  <si>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реабилитированным лицам и лицам, признанным пострадавшими от политических репрессий (Социальное обеспечение и иные выплаты населению)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</si>
  <si>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</si>
  <si>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</si>
  <si>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</si>
  <si>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</si>
  <si>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Выплата пособий малоимущим гражданам и гражданам, оказавшимся в тяжелой жизненной ситуации (Социальное обеспечение и иные выплаты населению)</t>
  </si>
  <si>
    <t>Оплата ежемесячных денежных выплат реабилитированным лицам (Социальное обеспечение и иные выплаты населению)</t>
  </si>
  <si>
    <t>Оплата ежемесячных денежных выплат труженикам тыла (Социальное обеспечение и иные выплаты населению)</t>
  </si>
  <si>
    <t>Оплата ежемесячных денежных выплат ветеранам труда, ветерана военной службы (Социальное обеспечение и иные выплаты населению)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</si>
  <si>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 (Социальное обеспечение и иные выплаты населению)</t>
  </si>
  <si>
    <t>Предоставление материальной и иной помощи для погребения (Социальное обеспечение и иные выплаты населению)</t>
  </si>
  <si>
    <t>Оплата ежемесячных денежных выплат лицам, родившимся, а период с 22 июня 1923 года по 3 сентября 1945 года (Дети войны) (Социальное обеспечение и иные выплаты населению)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</si>
  <si>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</si>
  <si>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Иные мероприятия (Социальное обеспечение и иные выплаты населению)</t>
  </si>
  <si>
    <t>Осуществление мер социальной защиты многодетных семей (Социальное обеспечение и иные выплаты населению)</t>
  </si>
  <si>
    <t>Выплата пособий гражданам, имеющим детей (Социальное обеспечение и иные выплаты населению)</t>
  </si>
  <si>
    <t>Осуществление дополнительных мер социальной защиты семей, родивших третьего и последующих детей по предоставлению материнского (семейного) капитала (Социальное обеспечение и иные выплаты населению)</t>
  </si>
  <si>
    <t>Обеспечение равной доступности услуг общественного транспорта для отдельных категорий граждан (Социальное обеспечение и иные выплаты населению)</t>
  </si>
  <si>
    <t>Оплата коммунальных услуг и содержание жилых помещений, в которых дети-сироты и дети, оставшиеся без попечения родителей,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</si>
  <si>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</si>
  <si>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Осуществление ежемесячных выплат на детей в возрасте от 3 до 7 лет включительно (Социальное обеспечение и иные выплаты населению)</t>
  </si>
  <si>
    <t>Осуществление мер по социальной защите граждан, являющихся усыновителями (Социальное обеспечение и иные выплаты населению)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</si>
  <si>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(Социальное обеспечение и иные выплаты населению)</t>
  </si>
  <si>
    <t>Организация транспортного обслуживания населения в муниципальном образовании (Закупка товаров, работ и услуг для обеспечения государственных (муниципальных) нужд)</t>
  </si>
  <si>
    <t>Обеспечение предоставления государственных и муниципальных услуг с использованием современных информационных и телекоммуникационных технологий (Закупка товаров, работ и услуг для обеспечения государственных (муниципальных) нужд)</t>
  </si>
  <si>
    <t>Софинансирование капитального ремонта и ремонт сети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</si>
  <si>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Содержание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</si>
  <si>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Обеспечение информационной безопасности в информационном обществе (Закупка товаров, работ и услуг для обеспечения государственных (муниципальных) нужд)</t>
  </si>
  <si>
    <t>Модернизация, развитие и сопровождение Региональной информационно-аналитической системы (Закупка товаров, работ и услуг для обеспечения государственных (муниципальных) нужд)</t>
  </si>
  <si>
    <t>Модернизация и развитие программного и технического комплекса корпоративной сети администрации Прохоровского района (Закупка товаров, работ и услуг для обеспечения государственных (муниципальных) нужд)</t>
  </si>
  <si>
    <t>Реализация мероприятий по управлению муниципальной собственностью, кадастровой оценке, землеустройству и землепользованию (Закупка товаров, работ и услуг для обеспечения государственных (муниципальных) нужд)</t>
  </si>
  <si>
    <t>Софинансирование расходов на организацию наружного освещения населенных пунктов (Закупка товаров, работ и услуг для обеспечения государственных (муниципальных) нужд)</t>
  </si>
  <si>
    <t>Организация наружного освещения населенных пунктов (Закупка товаров, работ и услуг для обеспечения государственных (муниципальных) нужд)</t>
  </si>
  <si>
    <t>Капитальный ремонт объектов муниципальной собственности (Закупка товаров, работ и услуг для обеспечения государственных (муниципальных) нужд)</t>
  </si>
  <si>
    <t>Софинансирование расходов на капитальный ремонт объектов муниципальной собственности (Закупка товаров, работ и услуг для обеспечения государственных (муниципальных) нужд)</t>
  </si>
  <si>
    <t>Разработка проектно-сметной документации на рекультивацию объектов накопительного вреда окружающей среде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</si>
  <si>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по рассмотрению дел об административных правонарушениях (Закупка товаров, работ и услуг для обеспечения государственных (муниципальных) нужд)</t>
  </si>
  <si>
    <t>Повышение квалификации, профессиональная подготовка и переподготовка кадров (Закупка товаров, работ и услуг для обеспечения государственных (муниципальных) нужд)</t>
  </si>
  <si>
    <t>Мероприятия по раннему выявлению потребителей наркотиков (Закупка товаров, работ и услуг для обеспечения государственных (муниципальных) нужд)</t>
  </si>
  <si>
    <t>Осуществление деятельности в части работ по ремонту жилых помещений, в которых дети-сироты и дети,оставшиеся без попечения родителей 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(Закупка товаров, работ и услуг для обеспечения государственных (муниципальных) нужд)</t>
  </si>
  <si>
    <t>Комплектование книжных фондов библиотек (Закупка товаров, работ и услуг для обеспечения государственных (муниципальных) нужд)</t>
  </si>
  <si>
    <t>Обеспечение деятельности (оказание услуг) муниципальных  учреждений (организаций) (Закупка товаров, работ и услуг для обеспечения государственных (муниципальных) нужд)</t>
  </si>
  <si>
    <t>Выплата муниципальной доплаты к пенсии (Закупка товаров, работ и услуг для обеспечения государственных (муниципальных) нужд)</t>
  </si>
  <si>
    <t>Оплата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</si>
  <si>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Осуществление полномочий по обеспечению прав граждан на социальное обслуживание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</si>
  <si>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ветеранам труда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</si>
  <si>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</si>
  <si>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многодетным семьям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</si>
  <si>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</si>
  <si>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Компенсация отдельным категориям граждан оплаты взноса на капитальный ремонт общего имущества в многоквартирном доме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</si>
  <si>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иным категориям граждан (Закупка товаров, работ и услуг для обеспечения государственных (муниципальных) нужд)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</si>
  <si>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 (Закупка товаров, работ и услуг для обеспечения государственных (муниципальных) нужд)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</si>
  <si>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</si>
  <si>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Выплата пособий малоимущим гражданам и гражданам, оказавшимся в тяжелой жизненной ситуации (Закупка товаров, работ и услуг для обеспечения государственных (муниципальных) нужд)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</si>
  <si>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</si>
  <si>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Оплата ежемесячных денежных выплат лицам, родившимся, а период с 22 июня 1923 года по 3 сентября 1945 года (Дети войны) (Закупка товаров, работ и услуг для обеспечения государственных (муниципальных) нужд)</t>
  </si>
  <si>
    <t>Оплата ежемесячных денежных выплат реабилитированным лицам (Закупка товаров, работ и услуг для обеспечения государственных (муниципальных) нужд)</t>
  </si>
  <si>
    <t>Оплата ежемесячных денежных выплат труженикам тыла (Закупка товаров, работ и услуг для обеспечения государственных (муниципальных) нужд)</t>
  </si>
  <si>
    <t>Оплата ежемесячных денежных выплат ветеранам труда, ветерана военной службы (Закупка товаров, работ и услуг для обеспечения государственных (муниципальных) нужд)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</si>
  <si>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 (Закупка товаров, работ и услуг для обеспечения государственных (муниципальных) нужд)</t>
  </si>
  <si>
    <t>Предоставление материальной и иной помощи для погребения (Закупка товаров, работ и услуг для обеспечения государственных (муниципальных) нужд)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</si>
  <si>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(Закупка товаров, работ и услуг для обеспечения государственных (муниципальных) нужд)</t>
  </si>
  <si>
    <t>Иные мероприятия (Закупка товаров, работ и услуг для обеспечения государственных (муниципальных) нужд)</t>
  </si>
  <si>
    <t>Осуществление мер социальной защиты многодетных семей (Закупка товаров, работ и услуг для обеспечения государственных (муниципальных) нужд)</t>
  </si>
  <si>
    <t>Выплата пособий гражданам, имеющим детей (Закупка товаров, работ и услуг для обеспечения государственных (муниципальных) нужд)</t>
  </si>
  <si>
    <t>Осуществление ежемесячных выплат на детей в возрасте от 3 до 7 лет включительно (Закупка товаров, работ и услуг для обеспечения государственных (муниципальных) нужд)</t>
  </si>
  <si>
    <t>Осуществление дополнительных мер социальной защиты семей, родивших третьего и последующих детей по предоставлению материнского (семейного) капитала (Закупка товаров, работ и услуг для обеспечения государственных (муниципальных) нужд)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</si>
  <si>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</si>
  <si>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Осуществление мер по социальной защите граждан, являющихся усыновителями (Закупка товаров, работ и услуг для обеспечения государственных (муниципальных) нужд)</t>
  </si>
  <si>
    <t>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 (Закупка товаров, работ и услуг для обеспечения государственных (муниципальных) нужд)</t>
  </si>
  <si>
    <t>Организация предоставления отдельных мер социальной защиты населения (Закупка товаров, работ и услуг для обеспечения государственных (муниципальных) нужд)</t>
  </si>
  <si>
    <t>Организация предоставления социального пособия на погребение (Закупка товаров, работ и услуг для обеспечения государственных (муниципальных) нужд)</t>
  </si>
  <si>
    <t>Процент исполнения к годовым назначениям</t>
  </si>
  <si>
    <t>отклонения (+-) от годового плана</t>
  </si>
  <si>
    <t>Иные непрограммные мероприятия</t>
  </si>
  <si>
    <t>99</t>
  </si>
  <si>
    <t>Реализация функций органов власти местного самоуправления</t>
  </si>
  <si>
    <t>Муниципальная программа Прохоровского района «Обеспечение безопасности жизнедеятельности населения на территории Прохоровского района»</t>
  </si>
  <si>
    <t xml:space="preserve">Подпрограмма «Профилактика безнадзорности и правонарушений несовершеннолетних и защита их прав» </t>
  </si>
  <si>
    <t xml:space="preserve">Подпрограмма «Обеспечение реализации муниципальной программы» </t>
  </si>
  <si>
    <t xml:space="preserve">Подпрограмма «Развитие территориального общественного самоуправления  социальной активности населения» </t>
  </si>
  <si>
    <t xml:space="preserve">Подпрограмма «Развитие системы поощрения граждан и организаций за высокие показатели общественно-полезной деятельности и заслуги в социально-экономическом развитии муниципального района «Прохоровский район»» </t>
  </si>
  <si>
    <t>Подпрограмма «Снижение рисков, смягчение последствий чрезвычайных ситуаций природного и техногенного характера,  защита населения»</t>
  </si>
  <si>
    <t>Подпрограмма «Профилактика правонарушений и обеспечение безопасности дорожного движения»</t>
  </si>
  <si>
    <t xml:space="preserve">Муниципальная программа Прохоровского района «Развитие экономического потенциала и формирование благоприятного предпринимательского климата в Прохоровском районе»       </t>
  </si>
  <si>
    <t xml:space="preserve">Подпрограмма «Развитие сельского хозяйства» </t>
  </si>
  <si>
    <t xml:space="preserve">Муниципальная программа Прохоровского района «Совершенствование и развитие транспортной системы и дорожной сети Прохоровского района»       </t>
  </si>
  <si>
    <t>Подпрограмма «Создание условий для предоставления транспортных услуг и организации транспортного обслуживания населения»</t>
  </si>
  <si>
    <t>Подпрограмма «Совершенствование и развитие дорожной сети автомобильных дорог общего пользования»</t>
  </si>
  <si>
    <t>Муниципальная программа Прохоровского района «Развитие информационного общества и повышение качества и доступности государственных и муниципальных услуг в Прохоровском районе»</t>
  </si>
  <si>
    <t>Подпрограмма «Развитие информационного общества»</t>
  </si>
  <si>
    <t>Муниципальная программа Прохоровского района «Развитие экономического потенциала и формирование благоприятного предпринимательского климата в Прохоровском районе»</t>
  </si>
  <si>
    <t xml:space="preserve">Подпрограмма «Повышение качества управления муниципальным имуществом и земельными ресурсами» </t>
  </si>
  <si>
    <t>Муниципальная программа Прохоровского района «Обеспечение доступным и комфортным жильем и коммунальными услугами жителей Прохоровского района»</t>
  </si>
  <si>
    <t>Подпрограмма  «Создание условий для обеспечения качественными услугами жилищно-коммунального хозяйства населения Прохоровского района»</t>
  </si>
  <si>
    <t>Муниципальная программа Прохоровского района «Формирование современной городской среды на территории Прохоровского района»</t>
  </si>
  <si>
    <t xml:space="preserve">Подпрограмма «Благоустройство дворовых территорий многоквартирных домов Прохоровского района» </t>
  </si>
  <si>
    <t>Подпрограмма «Обеспечение реализации муниципальной программы»</t>
  </si>
  <si>
    <t>Муниципальная программа Прохоровского района «Развитие образования Прохоровского района»</t>
  </si>
  <si>
    <t xml:space="preserve">Подпрограмма «Развитие дошкольного образования»  </t>
  </si>
  <si>
    <t xml:space="preserve">Подпрограмма «Развитие общего образования»  </t>
  </si>
  <si>
    <t>Подпрограмма  «Развитие дополнительного образования, поддержка талантливых и одаренных детей»</t>
  </si>
  <si>
    <t xml:space="preserve">Муниципальная программа Прохоровского района «Развитие системы муниципальной кадровой политики в Прохоровском районе» </t>
  </si>
  <si>
    <t>Подпрограмма «Развитие муниципальной службы»</t>
  </si>
  <si>
    <t xml:space="preserve">Подпрограмма «Обеспечение безопасного, качественного отдыха и оздоровления детей» </t>
  </si>
  <si>
    <t>Муниципальная программа Прохоровского района «Физическая культура, спорт и молодежная политика на территории Прохоровского района»</t>
  </si>
  <si>
    <t>Подпрограмма «Развитие и повышение эффективности молодежной политики»</t>
  </si>
  <si>
    <t xml:space="preserve">Подпрограмма «Профилактика немедицинского потребления наркотических средств и психотропных веществ и их аналогов, противодействие их незаконному обороту»  </t>
  </si>
  <si>
    <t>Подпрограмма «Развитие системы оценки качества образования»</t>
  </si>
  <si>
    <t>Муниципальная программа Прохоровского района «Социальная поддержка граждан в Прохоровском районе»</t>
  </si>
  <si>
    <t>Подпрограмма «Доступная среда»</t>
  </si>
  <si>
    <t>Муниципальная программа Прохоровского района «Развитие культуры, искусства и туризма Прохоровского района»</t>
  </si>
  <si>
    <t xml:space="preserve">Подпрограмма «Развитие библиотечного дела» </t>
  </si>
  <si>
    <t>Подпрограмма «Культурно-досуговая деятельность и народное творчество»</t>
  </si>
  <si>
    <t>Подпрограмма «Развитие туризма и музейного дела»</t>
  </si>
  <si>
    <t>Подпрограмма «Развитие мер социальной поддержки отдельных категорий граждан»</t>
  </si>
  <si>
    <t>Подпрограмма «Обеспечение социального обслуживания населения»</t>
  </si>
  <si>
    <t xml:space="preserve">Подпрограмма «Развитие дошкольного образования» </t>
  </si>
  <si>
    <t xml:space="preserve">Подпрограмма «Развитие общего образования» </t>
  </si>
  <si>
    <t xml:space="preserve">Подпрограмма «Развитие дополнительного образования, поддержка талантливых и одаренных детей» </t>
  </si>
  <si>
    <t xml:space="preserve">Подпрограмма «Реализация переданных государственных полномочий по социальной поддержке отдельных категорий граждан» </t>
  </si>
  <si>
    <t xml:space="preserve">Подпрограмма «Реализация переданных государственных полномочий по социальной поддержке семьи и детства» </t>
  </si>
  <si>
    <t xml:space="preserve">Муниципальная программа Прохоровского района «Развитие системы муниципальной кадровой политики в Прохоровском района» </t>
  </si>
  <si>
    <t xml:space="preserve">Подпрограмма «Развитие муниципальной службы» </t>
  </si>
  <si>
    <t>Подпрограмма «Информирование населения Прохоровского района о деятельности органов местного самоуправления в печатных средствах массовой информации»</t>
  </si>
  <si>
    <t xml:space="preserve">Подпрограмма  «Обеспечение реализации муниципальной программы» </t>
  </si>
  <si>
    <t>Подпрограмма «Развитие физической культуры и массового спорта»</t>
  </si>
  <si>
    <t>Подпрограмма «Создание эффективной системы физического воспитания, ориентированной на особенности развития детей и подростков»</t>
  </si>
  <si>
    <t xml:space="preserve">Подпрограмма «Поддержка социально-ориентированных некоммерческих организаций» </t>
  </si>
  <si>
    <t xml:space="preserve">Подпрограмма «Стимулирование развития жилищного строительства» </t>
  </si>
  <si>
    <t>Подпрограмма «Реализация переданных государственных полномочий по социальной поддержке семьи и детства»</t>
  </si>
  <si>
    <t>Подпрограмма «Развитие дошкольного образования»</t>
  </si>
  <si>
    <t xml:space="preserve">Подпрограмма «Благоустройство общественных территорий и иных территорий Прохоровского района» </t>
  </si>
  <si>
    <t>Подпрограмма «Охрана окружающей среды и рациональное природопользование»</t>
  </si>
  <si>
    <t xml:space="preserve">Подпрограмма «Комплексное развитие сельских территорий» </t>
  </si>
  <si>
    <t>Основное мероприятие «Развитие инфраструктуры системы дошкольного образования»</t>
  </si>
  <si>
    <t>Раздел</t>
  </si>
  <si>
    <t>Подраздел</t>
  </si>
  <si>
    <t>Целевая статья</t>
  </si>
  <si>
    <t>Вид расходов</t>
  </si>
  <si>
    <t>2</t>
  </si>
  <si>
    <t>Коды бюджетной классификации расходов бюджетов РФ</t>
  </si>
  <si>
    <t>Основное мероприятие «Осуществление полномочий по созданию и организации деятельности комиссий по делам несовершеннолетних и защите их прав»</t>
  </si>
  <si>
    <t>Основное мероприятие «Обеспечение функций органов власти местного самоуправления»</t>
  </si>
  <si>
    <t>Основное мероприятие «Обеспечение защиты и безопасности населения»</t>
  </si>
  <si>
    <t>Основное мероприятие «Организация и осуществление мероприятий по территориальной обороне и гражданской обороне»</t>
  </si>
  <si>
    <t>Основное мероприятие «Реализация мероприятий по безопасности дорожного движения»</t>
  </si>
  <si>
    <t>Основное мероприятие «Профилактика правонарушений администрации Прохоровского района»</t>
  </si>
  <si>
    <t>Основное мероприятие «Реализация мероприятий по комплексному развитию сельских территорий»</t>
  </si>
  <si>
    <t>Основное мероприятие «Обеспечение деятельности административной комиссии»</t>
  </si>
  <si>
    <t>Основное мероприятие «Обеспечение функционирования модели персонифицированного финансирования дополнительного образования детей»</t>
  </si>
  <si>
    <t>Основное мероприятие "Развитие созидательной активности молодежи, повышение уровня духовно-нравственного и патриотического сознания и самосознания молодежи"</t>
  </si>
  <si>
    <t>Основное мероприятие «Реализация мероприятий по раннему выявлению потребителей наркотиков»</t>
  </si>
  <si>
    <t>Основное мероприятие «Обеспечение доступности приоритетных объектов и услуг в приоритетных сферах жизнедеятельности инвалидов и других маломобильных групп населения»</t>
  </si>
  <si>
    <t>Основное мероприятие «Организация и проведение общественно значимых мероприятий, направленных на популяризацию традиционной культуры района, развитие народных художественных ремесел»</t>
  </si>
  <si>
    <t>Основное мероприятие «Обеспечение деятельности муниципальных учреждений»</t>
  </si>
  <si>
    <t>Основное мероприятие «Реализация мероприятий федеральной целевой программы «Увековечение памяти погибшим при защите Отечества на 2019-2024 годы»»</t>
  </si>
  <si>
    <t>Основное мероприятие «Выплата пенсии за выслугу лет лицам, замещавшим муниципальные должности и должности муниципальной службы»</t>
  </si>
  <si>
    <t>Основное мероприятие «Доплата к государственной пенсии лицам, замещавшим должности в органах государственной власти и управления»</t>
  </si>
  <si>
    <t>Основное мероприятие «Оказание социальных услуг населению организациями социального обслуживания»</t>
  </si>
  <si>
    <t>Основное мероприятие «Реализация мероприятий по социальной поддержке отдельных категорий граждан»</t>
  </si>
  <si>
    <t>Основное мероприятие "Социальная поддержка педагогических работников"</t>
  </si>
  <si>
    <t>Основное мероприятие «Оплата жилищно-коммунальных услуг отдельным категориям граждан»</t>
  </si>
  <si>
    <t>Основное мероприятие «Социальная поддержка отдельных категорий граждан»</t>
  </si>
  <si>
    <t>Основное мероприятие «Предоставление мер социальной поддержки семьям и детям»</t>
  </si>
  <si>
    <t>Основное мероприятие «Выплата пособий лицам, которым присвоено звание «Почетный гражданин Прохоровского района»»</t>
  </si>
  <si>
    <t>Основное мероприятие «Обеспечение равной доступности услуг общественного транспорта для отдельных категорий граждан (проездные билеты)»</t>
  </si>
  <si>
    <t>Основное мероприятие «Предоставление мер социальной поддержки детям-сиротам и детям, оставшимся без попечения родителей»</t>
  </si>
  <si>
    <t>Проект «Финансовая поддержка семей при рождении детей»</t>
  </si>
  <si>
    <t>Основное мероприятие "Обеспечение жильем молодых семей"</t>
  </si>
  <si>
    <t>Основное мероприятие "Обеспечение жильем детей-сирот, детей, оставшихся без попечения родителей, и лиц из их числа по договорам найма специализированных жилых помещений"</t>
  </si>
  <si>
    <t>Основное мероприятие «Осуществление расходов по поддержке социально-ориентированных некоммерческих организаций»</t>
  </si>
  <si>
    <t>Основное мероприятие «Организация предоставления отдельных мер социальной защиты населения»</t>
  </si>
  <si>
    <t>Основное мероприятие «Осуществление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родителей»</t>
  </si>
  <si>
    <t>Основное мероприятие «Осуществление деятельности по опеке и попечительству в отношении совершеннолетних лиц»</t>
  </si>
  <si>
    <t>Основное мероприятие «Организация предоставления ежемесячных денежных компенсаций расходов по оплате жилищно-коммунальных услуг»</t>
  </si>
  <si>
    <t>Основное мероприятие «Организация предоставления социального пособия на погребение»</t>
  </si>
  <si>
    <t>Утверждено на 2021 год</t>
  </si>
  <si>
    <t>Осуществление полномочий на проведение Всероссийской переписи населения 2020 года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</si>
  <si>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</si>
  <si>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</si>
  <si>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"Противодействие терроризму и экстремизму"</t>
  </si>
  <si>
    <t>Основное мероприятие «Подготовка и издание наглядных пособий и методических материалов антитеррористической и противоэкстремистской направленности»</t>
  </si>
  <si>
    <t>Основное мероприятие «Формирование комплексной, многоуровневой системы обучения общественной безопасности»</t>
  </si>
  <si>
    <t>Финансовое обеспечение мероприятий по развитию аппаратно-программного комплекса «Безопасный город»</t>
  </si>
  <si>
    <t>Финансовое обеспечение мероприятий по развитию аппаратно-программного комплекса «Безопасный город» (Закупка товаров, работ и услуг для обеспечения государственных (муниципальных) нужд)</t>
  </si>
  <si>
    <t>Основное мероприятие «Обеспечение функций по содержанию скотомогильников (биотермических ям) области»</t>
  </si>
  <si>
    <t>Обеспечение отдельных государственных полномочий по содержанию сибиреязвенных скотомогильников (биотермических ям), находящихся в собственности Белгородской области</t>
  </si>
  <si>
    <t>Субсидия бюджетам городского и сельских поселений на реализацию инициативных проектов, в том числе наказов</t>
  </si>
  <si>
    <t>Субсидия бюджетам городского и сельских поселений на реализацию инициативных проектов, в том числе наказов (Межбюджетные трансферты)</t>
  </si>
  <si>
    <t>Расходы на реализацию инициативных проектов, в том числе наказов (Ремонт автомобильной дороги в х. Бехтеевка Прохоровского района Белгородской области)</t>
  </si>
  <si>
    <t>Расходы на реализацию инициативных проектов, в том числе наказов (Ремонт автомобильной дороги в х. Бехтеевка Прохоровского района Белгородской области) (Закупка товаров, работ и услуг для обеспечения государственных (муниципальных) нужд)</t>
  </si>
  <si>
    <t>Расходы на реализацию инициативных проектов, в том числе наказов (Ремонт автомобильной дороги в с. Донец Прохоровского района Белгородской области)</t>
  </si>
  <si>
    <t>Расходы на реализацию инициативных проектов, в том числе наказов (Ремонт автомобильной дороги в с. Донец Прохоровского района Белгородской области) (Закупка товаров, работ и услуг для обеспечения государственных (муниципальных) нужд)</t>
  </si>
  <si>
    <t>Расходы на реализацию инициативных проектов, в том числе наказов (Ремонт автомобильной дороги в с. Лучки Прохоровского района Белгородской области)</t>
  </si>
  <si>
    <t>Расходы на реализацию инициативных проектов, в том числе наказов (Ремонт автомобильной дороги в с. Лучки Прохоровского района Белгородской области) (Закупка товаров, работ и услуг для обеспечения государственных (муниципальных) нужд))</t>
  </si>
  <si>
    <t>Расходы на реализацию инициативных проектов, в том числе наказов (Устройство асфальтобетонного покрытия дороги по ул. Речная с. Шахово Прохоровского района Белгородской области)</t>
  </si>
  <si>
    <t>Расходы на реализацию инициативных проектов, в том числе наказов (Устройство асфальтобетонного покрытия дороги по ул. Речная с. Шахово Прохоровского района Белгородской области) (Капитальные вложения в объекты государственной (муниципальной) собственности)</t>
  </si>
  <si>
    <t>Мероприятия  (Закупка товаров, работ и услуг для обеспечения государственных (муниципальных) нужд)</t>
  </si>
  <si>
    <t>Мероприятия  (Иные бюджетные ассигнования)</t>
  </si>
  <si>
    <t>Иные межбюджетные трансферты на организацию и проведение районных конкурсов по благоустройству территорий</t>
  </si>
  <si>
    <t>Организация и проведение районных конкурсов по благоустройству муниципальных образований</t>
  </si>
  <si>
    <t>Организация и проведение районных конкурсов по благоустройству муниципальных образований( Социальное обеспечение и иные выплаты населению)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</si>
  <si>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 (Предоставление субсидий бюджетным, автономным учреждениям и иным некоммерческим организациям)</t>
  </si>
  <si>
    <t>600</t>
  </si>
  <si>
    <t>Капитальный и текущий ремонт объектов муниципальной собственности  (Закупка товаров, работ и услуг для обеспечения государственных (муниципальных) нужд)</t>
  </si>
  <si>
    <t>Капитальный и текущий ремонт объектов муниципальной собственности  (Предоставление субсидий бюджетным, автономным учреждениям и иным некоммерческим организациям)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</si>
  <si>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</si>
  <si>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Капитальный ремонт объектов муниципальной собственности (Межбюджетные трансферты)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</si>
  <si>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 (Межбюджетные трансферты)</t>
  </si>
  <si>
    <t>Другие вопросы в области здравоохранения</t>
  </si>
  <si>
    <t>Реализация мероприятий по обеспечению жильём медицинских работников государственных учреждений здравоохранения Белгородской области</t>
  </si>
  <si>
    <t>Софинансирование расходов на реализацию мероприятий по обеспечению жильём медицинских работников государственных учреждений здравоохранения Белгородской области</t>
  </si>
  <si>
    <t>Реализация мероприятий по обеспечению жильём медицинских работников государственных учреждений здравоохранения Белгородской области (Капитальные вложения в объекты государственной (муниципальной) собственности)</t>
  </si>
  <si>
    <t>Софинансирование расходов на реализацию мероприятий по обеспечению жильём медицинских работников государственных учреждений здравоохранения Белгородской области (Капитальные вложения в объекты государственной (муниципальной) собственности)</t>
  </si>
  <si>
    <t>Мероприятия  (Предоставление субсидий бюджетным, автономным учреждениям и иным некоммерческим организациям)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</si>
  <si>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</si>
  <si>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Единовременная ежегодная выплата полным многодетным семьям, имеющим 5 и более детей, к началу учебного года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</si>
  <si>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</si>
  <si>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(Предоставление субсидий бюджетным, автономным учреждениям и иным некоммерческим организациям)</t>
  </si>
  <si>
    <t>Софинансирование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</si>
  <si>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Расходы на реализацию инициативных проектов, в том числе наказов (Приобретение автобуса ГАЗель Next A65R52)</t>
  </si>
  <si>
    <t>Расходы на реализацию инициативных проектов, в том числе наказов (Приобретение автобуса ГАЗель Next A65R52 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</si>
  <si>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(Устройство твердого покрытия на хоккейной коробке п. Прохоровка)</t>
  </si>
  <si>
    <t>Дотация на поддержку мер по обеспечению сбалансированности бюджетов поселений</t>
  </si>
  <si>
    <t>Исполнено за  2021 год</t>
  </si>
  <si>
    <t>Осуществление полномочий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</si>
  <si>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Строительство (реконструкция) объектов социального и производственного комплексов, в том числе объектов общегражданского назначения, жилья, инфраструктуры</t>
  </si>
  <si>
    <t>Организация и проведение областных конкурсов по благоустройству муниципальных образований</t>
  </si>
  <si>
    <t>Реализация проектов, реализуемых территориальным общественным самоуправлением в муниципальных образованиях</t>
  </si>
  <si>
    <t>Реализация проектов, реализуемых территориальным общественным самоуправлением в муниципальных образованиях (Межбюджетные трансферты)</t>
  </si>
  <si>
    <t>Иные межбюджетные трансферты на организацию и проведение районного конкурса проектов территориальных общественных самоуправлений</t>
  </si>
  <si>
    <t>Иные межбюджетные трансферты на грантовую поддержку социально значимых инициатив</t>
  </si>
  <si>
    <t>Иные межбюджетные трансферты на грантовую поддержку социально значимых инициатив (Межбюджетные трансферты)</t>
  </si>
  <si>
    <t>Средства, передаваемые для компенсации расходов, возникших в результате решений, принятых органами власти другого уровня, за счет средств резервного фонда Правительства Белгородской области</t>
  </si>
  <si>
    <t>Средства, передаваемые для компенсации расходов, возникших в результате решений, принятых органами власти другого уровня, за счет средств резервного фонда Правительства Белгородской области(Предоставление субсидий бюджетным, автономным учреждениям и иным некоммерческим организациям)</t>
  </si>
  <si>
    <t>Поддержка отрасли культуры (на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городов Москвы и Санкт-Петербурга) за счет  средств резервного фонда Правительства Российской Федерации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</si>
  <si>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граждан, за счет средств резервного фонда Правительства Российской Федерации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</si>
  <si>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 (Социальное обеспечение и иные выплаты населению)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</si>
  <si>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 (Закупка товаров, работ и услуг для обеспечения государственных (муниципальных) нужд)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</si>
  <si>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граждан, за счет средств резервного фонда Правительства Российской Федерации (Социальное обеспечение и иные выплаты населению)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</si>
  <si>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граждан, за счет средств резервного фонда Правительства Российской Федерации  (Закупка товаров, работ и услуг для обеспечения государственных (муниципальных) нужд)</t>
  </si>
  <si>
    <t>Осуществление ежемесячных выплат на детей в возрасте от 3 до 7 лет включительно, за счет средств резервного фонда Правительства Российской Федерации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</si>
  <si>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</si>
  <si>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муниципальных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</si>
  <si>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фондами)</t>
  </si>
  <si>
    <t>Реализация мероприятий по безопасности дорожного движения (Закупка товаров, работ и услуг для обеспечения государственных (муниципальных) нужд)</t>
  </si>
  <si>
    <t xml:space="preserve">Реализация мероприятий по безопасности дорожного движения </t>
  </si>
  <si>
    <t>Обеспечение отдельных государственных полномочий по содержанию сибиреязвенных скотомогильников (биотермических ям), находящихся в собственности Белгородской области (Межбюджетные трансферты)</t>
  </si>
  <si>
    <t>Капитальный ремонт и ремонт сети автомобильных дорог общего пользования населенных пунктов (Межбюджетные трансферты)</t>
  </si>
  <si>
    <t>Капитальный ремонт и ремонт сети автомобильных дорог общего пользования населенных пунктов</t>
  </si>
  <si>
    <t>Капитальный ремонт и ремонт сети автомобильных дорог общего пользования населенных пунктов (Закупка товаров, работ и услуг для обеспечения государственных (муниципальных) нужд))</t>
  </si>
  <si>
    <t>Строительство (реконструкция) автомобильных дорог общего пользования</t>
  </si>
  <si>
    <t>Строительство (реконструкция) автомобильных дорог общего пользования (Межбюджетные трансферты)</t>
  </si>
  <si>
    <t>Капитальный и текущий ремонт объектов муниципальной собственности(Закупка товаров, работ и услуг для обеспечения государственных (муниципальных) нужд)</t>
  </si>
  <si>
    <t>Строительство (реконструкция)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</si>
  <si>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Иные межбюджетные трансферты на организацию и проведение районных конкурсов по благоустройству территорий (Межбюджетные трансферты)</t>
  </si>
  <si>
    <t>Реализация мероприятий по благоустройству дворовых и общественных территорий Прохоровского района (Межбюджетные трансферты)</t>
  </si>
  <si>
    <t xml:space="preserve">Реализация мероприятий по благоустройству дворовых и общественных территорий Прохоровского района </t>
  </si>
  <si>
    <t>Иные межбюджетные трансферты на организацию и проведение районного конкурса проектов территориальных общественных самоуправлений (Межбюджетные трансферты)</t>
  </si>
  <si>
    <t>Капитальный и текущий ремонт объектов муниципальной собственности 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</si>
  <si>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(Капитальный ремонт МБДОУ «Лучик» с.Прелестное) (Закупка товаров, работ и услуг для обеспечения государственных (муниципальных) нужд)</t>
  </si>
  <si>
    <t xml:space="preserve">Расходы на реализацию инициативных проектов, в том числе наказов (Капитальный ремонт МБДОУ «Лучик» с.Прелестное) </t>
  </si>
  <si>
    <t>Резервный фонд администрации Прохоровского района (Предоставление субсидий бюджетным, автономным учреждениям и иным некоммерческим организациям)</t>
  </si>
  <si>
    <t>Поддержка отрасли культуры (на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городов Москвы и Санкт-Петербурга) за счет 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</si>
  <si>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Основное мероприятие «Развитие инфраструктуры сферы культуры»</t>
  </si>
  <si>
    <t>Выплата субсидий ветеранам боевых действий и другим категориям военнослужащих, лицам, привлекавшимся органами местной власти к разминированию территорий и объектов в период 1943-1950 годов</t>
  </si>
  <si>
    <t>Выплата субсидий ветеранам боевых действий и другим категориям военнослужащих, лицам, привлекавшимся органами местной власти к разминированию территорий и объектов в период 1943-1950 годов (Закупка товаров, работ и услуг для обеспечения государственных (муниципальных) нужд)</t>
  </si>
  <si>
    <t>Выплата субсидий ветеранам боевых действий и другим категориям военнослужащих, лицам, привлекавшимся органами местной власти к разминированию территорий и объектов в период 1943-1950 годов (Социальное обеспечение и иные выплаты населению)</t>
  </si>
  <si>
    <t>Обеспечение равной доступности услуг общественного транспорта на территории Белгородской области для отдельных категорий граждан, оказание мер социальной поддержкикоторым относится в ведению Российской Федерации</t>
  </si>
  <si>
    <t>Обеспечение равной доступности услуг общественного транспорта на территории Белгородской области для отдельных категорий граждан, оказание мер социальной поддержкикоторым относится в ведению Российской Федерации (Социальное обеспечение и иные выплаты населению)</t>
  </si>
  <si>
    <t>Единовременная ежегодная выплата полным многодетным семьям, имеющим 5 и более детей, к началу учебного года (Закупка товаров, работ и услуг для обеспечения государственных (муниципальных) нужд)</t>
  </si>
  <si>
    <t>Единовременная ежегодная выплата полным многодетным семьям, имеющим 5 и более детей, к началу учебного года (Социальное обеспечение и иные выплаты населению)</t>
  </si>
  <si>
    <t>Меры социальной поддержки работникам культуры муниципальных учреждений (организаций), проживающим и работающим в сельских населенных пунктах, рабочих поселках (поселках городского типа) на территории района</t>
  </si>
  <si>
    <t>Меры социальной поддержки работникам культуры муниципальных учреждений (организаций), проживающим и работающим в сельских населенных пунктах, рабочих поселках (поселках городского типа) на территории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</si>
  <si>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ежемесячных выплат на детей в возрасте от 3 до 7 лет включительно,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</si>
  <si>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Осуществление ежемесячных выплат на детей в возрасте от 3 до 7 лет включительно, за счет средств резервного фонда Правительства Российской Федерации (Социальное обеспечение и иные выплаты населению)</t>
  </si>
  <si>
    <t>Оплата коммунальных услуг и содержание жилых помещений, в которых дети-сироты и дети, оставшиеся без попечения родителей,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(Закупка товаров, работ и услуг для обеспечения государственных (муниципальных) нужд)</t>
  </si>
  <si>
    <t>Расходы на содержание ребенка в семье опекуна, приемной семье</t>
  </si>
  <si>
    <t>Расходы на содержание ребенка в семье опекуна, приемной семье (Закупка товаров, работ и услуг для обеспечения государственных (муниципальных) нужд)</t>
  </si>
  <si>
    <t>Расходы на содержание ребенка в семье опекуна, приемной семье  (Социальное обеспечение и иные выплаты населению)</t>
  </si>
  <si>
    <t xml:space="preserve">Выплата вознаграждения, причитающегося приемным родителям, и на обеспечение приемным семьям гарантий социальной защиты </t>
  </si>
  <si>
    <t>Выплата вознаграждения, причитающегося приемным родителям, и на обеспечение приемным семьям гарантий социальной защиты  (Социальное обеспечение и иные выплаты населению)</t>
  </si>
  <si>
    <t>Софинансирование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</si>
  <si>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(Устройство твердого покрытия на хоккейной коробке п. Прохоровка) (Предоставление субсидий бюджетным, автономным учреждениям и иным некоммерческим организациям)</t>
  </si>
  <si>
    <t>Дотация на поддержку мер по обеспечению сбалансированности бюджетов поселений (Межбюджетные трансферты)</t>
  </si>
  <si>
    <t>Основное мероприятие «Организация и проведение социально значимых мероприятий, направленных на развитие общественного самоуправления»</t>
  </si>
  <si>
    <t>Муниципальная программа Прохоровского района «Развитие общественного самоуправления и социальной активности населения муниципального района «Прохоровский район»»</t>
  </si>
  <si>
    <t>Основное мероприятие «Поощрение граждан и организаций района в социально-экономической сфере и общественной деятельности»</t>
  </si>
  <si>
    <t>Реализация мероприятий по созданию, развертыванию, поддержанию в готовности системы «112»</t>
  </si>
  <si>
    <t>Реализация мероприятий по созданию, развертыванию, поддержанию в готовности системы «112» (Закупка товаров, работ и услуг для обеспечения государственных (муниципальных) нужд)</t>
  </si>
  <si>
    <t>Подпрограмма «Построение и развитие аппаратно-программного комплекса «Безопасный город»»</t>
  </si>
  <si>
    <t>Основное мероприятие «Организация транспортного обслуживания населения в пригородном межмуниципальном сообщении»</t>
  </si>
  <si>
    <t>Основное мероприятие «Субсидии организациям автомобильного транспорта»</t>
  </si>
  <si>
    <t>Основное мероприятие «Совершенствование управления и распоряжения муниципальным имуществом»</t>
  </si>
  <si>
    <t>Подпрограмма «Повышение качества управления муниципальным имуществом и земельными ресурсами»</t>
  </si>
  <si>
    <t>Основное мероприятие «Содержание и ремонт автомобильных дорог общего пользования местного значения»</t>
  </si>
  <si>
    <t>Основное мероприятие «Капитальный ремонт автомобильных дорог и мостов общего пользования местного значения, капитальный ремонт и ремонт автомобильных дорог общего пользования населенных пунктов»</t>
  </si>
  <si>
    <t>Основное мероприятие «Строительство (реконструкция) автомобильных дорог общего пользования»</t>
  </si>
  <si>
    <t>Основное мероприятие «Создание условий для предоставления государственных и муниципальных услуг с использованием современных информационных и телекоммуникационных технологий»</t>
  </si>
  <si>
    <t>Основное мероприятие «Модернизация и развитие инфраструктуры связи, программного и технического комплекса корпоративной сети администрации Прохоровского района»</t>
  </si>
  <si>
    <t>Основное мероприятие «Сопровождение Региональной информационно-аналитической системы»</t>
  </si>
  <si>
    <t>Основное мероприятие «Обеспечение информационной безопасности в информационном обществе»</t>
  </si>
  <si>
    <t>Основное мероприятие «Повышение эффективности использования земельных ресурсов»</t>
  </si>
  <si>
    <t>Основное мероприятие «Строительство (реконструкция), капитальный и текущий ремонт объектов муниципальной собственности»</t>
  </si>
  <si>
    <t>Основное мероприятие «Содержание объектов муниципальной собственности»</t>
  </si>
  <si>
    <t>Основное мероприятие «Реализация мероприятий по проведению капитального ремонта многоквартирных домов»</t>
  </si>
  <si>
    <t>Основное мероприятие «Организация наружного освещения населенных пунктов»</t>
  </si>
  <si>
    <t>Основное мероприятие «Организация и проведение областных и районных конкурсов по благоустройству муниципальных учреждений (организаций)»</t>
  </si>
  <si>
    <t>Основное мероприятие «Выплата социального пособия на погребение и возмещение расходов по гарантированному перечню услуг по погребению»</t>
  </si>
  <si>
    <t>Возмещение расходов по гарантированному перечню услуг по погребению в рамках статьи 12 Федерального Закона от 12.01.1996 № 8-ФЗ «О погребении и похоронном деле»</t>
  </si>
  <si>
    <t>Возмещение расходов по гарантированному перечню услуг по погребению в рамках статьи 12 Федерального Закона от 12.01.1996 № 8-ФЗ «О погребении и похоронном деле» (Закупка товаров, работ и услуг для обеспечения государственных (муниципальных) нужд)</t>
  </si>
  <si>
    <t>Основное мероприятие «Обеспечение проведения мероприятий по благоустройству дворовых территорий Прохоровского района»</t>
  </si>
  <si>
    <t>Основное мероприятие «Обеспечение проведения мероприятий по благоустройству общественных и иных территорий Прохоровского района»</t>
  </si>
  <si>
    <t>Подпрограмма «Развитие территориального общественного самоуправления  социальной активности населения»</t>
  </si>
  <si>
    <t>Подпрограмма «Развитие общественного самоуправления с привлечением общественных организаций и инициативных групп населения»</t>
  </si>
  <si>
    <t>Основное мероприятие «Грантовая поддержка социально значимых инициатив»</t>
  </si>
  <si>
    <t>Основное мероприятие «Разработка проектно-сметной документации на рекультивацию объектов накопительного вреда окружающей среде»</t>
  </si>
  <si>
    <t>Основное мероприятие «Реализация общеобразовательных программ дошкольного образования»</t>
  </si>
  <si>
    <t xml:space="preserve">Расходы на реализацию инициативных проектов, в том числе наказов (Благоустройство территории МБДОУ «Детский сад «Лучик» с.Прелестное» и приобретение оборудования) </t>
  </si>
  <si>
    <t>Расходы на реализацию инициативных проектов, в том числе наказов (Благоустройство территории МБДОУ «Детский сад «Лучик» с.Прелестное» и приобретение оборудования) 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</si>
  <si>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(Ремонт МБДОУ «Детский сад  «Капелька» с.Призначное»)</t>
  </si>
  <si>
    <t>Расходы на реализацию инициативных проектов, в том числе наказов (Ремонт МБДОУ «Детский сад  «Капелька» с.Призначное») 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</si>
  <si>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(Ремонт МБДОУ «Детский сад «Золотой ключик» с.Ржавец»)</t>
  </si>
  <si>
    <t>Расходы на реализацию инициативных проектов, в том числе наказов (Ремонт МБДОУ «Детский сад «Золотой ключик» с.Ржавец») (Предоставление субсидий бюджетным, автономным учреждениям и иным некоммерческим организациям)</t>
  </si>
  <si>
    <t>Основное мероприятие «Возмещение расходов на питание воспитанников дошкольных учреждений»</t>
  </si>
  <si>
    <t>Основное мероприятие «Реализация программ общего образования»</t>
  </si>
  <si>
    <t>Основное мероприятие «Развитие инфраструктуры системы общего образования»</t>
  </si>
  <si>
    <t>Муниципальная программа Прохоровского района «Укрепление общественного здоровья в Прохоровском районе»</t>
  </si>
  <si>
    <t>Подпрограмма «Укрепление общественного здоровья в Прохоровском районе»</t>
  </si>
  <si>
    <t>Основное мероприятие «Организация и проведение мероприятий, направленных на мотивирование граждан к ведению здорового образа жизни»</t>
  </si>
  <si>
    <t>Основное мероприятие «Реализация дополнительных общеобразовательных (общеразвивающих) программ»</t>
  </si>
  <si>
    <t>Основное мероприятие «Профессиональная подготовка, переподготовка и повышение квалификации»</t>
  </si>
  <si>
    <t>Основное мероприятие «Повышение квалификации, профессиональная подготовка и переподготовка кадров»</t>
  </si>
  <si>
    <t>Основное мероприятие «Проведение детской оздоровительной кампании»</t>
  </si>
  <si>
    <t>Основное мероприятие «Организация рационального и целенаправленного исследования свободного времени молодежи для отдыха и расширения культурного кругозора»</t>
  </si>
  <si>
    <t>Основное мероприятие «Организация и проведение творческих конкурсов для детей и молодежи»</t>
  </si>
  <si>
    <t>Основное мероприятие «Реализация механизмов  оценки качества  образования в соответствии с государственными образовательными стандартами»</t>
  </si>
  <si>
    <t>Основное мероприятие «Комплектование книжных фондов библиотек»</t>
  </si>
  <si>
    <t>Основное мероприятие «Обеспечение деятельности муниципальных  учреждений»</t>
  </si>
  <si>
    <t>Подпрограмма «Стимулирование развития жилищного строительства»</t>
  </si>
  <si>
    <t>Основное мероприятие «Обеспечение ведомственным жильем участников региональной программы «Обеспечение жильем медицинских работников государственных учреждений здравоохранения Белгородской области»»</t>
  </si>
  <si>
    <t>Основное мероприятие «Социальная поддержка педагогических работников»</t>
  </si>
  <si>
    <t xml:space="preserve">Подпрограмма «Развитие мер социальной поддержки отдельных категорий граждан» </t>
  </si>
  <si>
    <t>Основное мероприятие «Социальная поддержка муниципальных учреждений культуры и их работников»</t>
  </si>
  <si>
    <t>Основное мероприятие «Поддержка молодых специалистов»</t>
  </si>
  <si>
    <t>Основное мероприятие «Единовременная выплата врачам общей практики на жизненное обустройство, привлекаемых для работы в офисах семейного врача сельских медицинских округов района»</t>
  </si>
  <si>
    <t>Основное мероприятие «Государственная поддержка предоставления дошкольного образования»</t>
  </si>
  <si>
    <t>Основное мероприятие «Организация мероприятий, направленных на поддержку социально уязвимых слоёв населения»</t>
  </si>
  <si>
    <t>Основное мероприятие «Мероприятия по развитию видов спорта, культивируемых в Прохоровском районе»</t>
  </si>
  <si>
    <t>Основное мероприятие «Организация и проведение спортивных мероприятий»</t>
  </si>
  <si>
    <t>Муниципальная программа Прохоровского района «Укрепление общественного здоровья в прохоровском районе»</t>
  </si>
  <si>
    <t>Основное мероприятие «Поддержка  печатных средств массовой информации»</t>
  </si>
  <si>
    <t>Распределение бюджетных ассигнований по разделам, подразделам, целевым статьям (муниципальным программам Прохоровского района 
и непрограммным направлениям деятельности), группам видов расходов классификации расходов бюджета муниципального района «Прохоровский район» за 2021 год</t>
  </si>
  <si>
    <t>99 9</t>
  </si>
  <si>
    <t>99 9 00 00210</t>
  </si>
  <si>
    <t>99 9 00 90019</t>
  </si>
  <si>
    <t>01 4</t>
  </si>
  <si>
    <t>01 4 01</t>
  </si>
  <si>
    <t>01 4 01 71220</t>
  </si>
  <si>
    <t>01 7</t>
  </si>
  <si>
    <t>01 7 02</t>
  </si>
  <si>
    <t>01 7 02 90019</t>
  </si>
  <si>
    <t>99 9 00 20450</t>
  </si>
  <si>
    <t>99 9 00 22110</t>
  </si>
  <si>
    <t>99 9 00 51200</t>
  </si>
  <si>
    <t>99 9 00 00710</t>
  </si>
  <si>
    <t>12 1</t>
  </si>
  <si>
    <t>12 1 01</t>
  </si>
  <si>
    <t>12 1 01 21360</t>
  </si>
  <si>
    <t>12 1 01 29990</t>
  </si>
  <si>
    <t>12 3</t>
  </si>
  <si>
    <t>12 3 01</t>
  </si>
  <si>
    <t>12 3 01 20860</t>
  </si>
  <si>
    <t>12 3 01 29990</t>
  </si>
  <si>
    <t>99 9 00 00590</t>
  </si>
  <si>
    <t>99 9 00 54690</t>
  </si>
  <si>
    <t>99 9 00 70130</t>
  </si>
  <si>
    <t>99 9 00 51180</t>
  </si>
  <si>
    <t>99 9 00 29990</t>
  </si>
  <si>
    <t>99 9 00 59300</t>
  </si>
  <si>
    <t>01 3</t>
  </si>
  <si>
    <t>01 3 01</t>
  </si>
  <si>
    <t>01 3 01 00590</t>
  </si>
  <si>
    <t>01 3 01 20980</t>
  </si>
  <si>
    <t>01 3 01 29990</t>
  </si>
  <si>
    <t>01 3 01 70130</t>
  </si>
  <si>
    <t>01 3 03</t>
  </si>
  <si>
    <t>01 3 03 29990</t>
  </si>
  <si>
    <t>01 2</t>
  </si>
  <si>
    <t>01 2 01</t>
  </si>
  <si>
    <t>01 2 01 20360</t>
  </si>
  <si>
    <t>01 2 03</t>
  </si>
  <si>
    <t>01 2 03 29990</t>
  </si>
  <si>
    <t>01 5</t>
  </si>
  <si>
    <t>01 5 02</t>
  </si>
  <si>
    <t>01 5 02 29990</t>
  </si>
  <si>
    <t>01 6</t>
  </si>
  <si>
    <t>01 6 01</t>
  </si>
  <si>
    <t>01 6 01 20350</t>
  </si>
  <si>
    <t>99 9 00 71210</t>
  </si>
  <si>
    <t>08 2</t>
  </si>
  <si>
    <t>08 2 06</t>
  </si>
  <si>
    <t>08 2 06 73870</t>
  </si>
  <si>
    <t>03 1</t>
  </si>
  <si>
    <t>03 1 01</t>
  </si>
  <si>
    <t>03 1 01 63810</t>
  </si>
  <si>
    <t>03 1 01 73810</t>
  </si>
  <si>
    <t>03 1 02</t>
  </si>
  <si>
    <t>03 1 02 63820</t>
  </si>
  <si>
    <t>08 3</t>
  </si>
  <si>
    <t>08 3 01</t>
  </si>
  <si>
    <t>08 3 01 29990</t>
  </si>
  <si>
    <t>03 2</t>
  </si>
  <si>
    <t>03 2 02</t>
  </si>
  <si>
    <t>03 2 02 20570</t>
  </si>
  <si>
    <t>03 2 02 80120</t>
  </si>
  <si>
    <t>03 2 02 80570</t>
  </si>
  <si>
    <t>03 2 02 S0121</t>
  </si>
  <si>
    <t>03 2 02 S0129</t>
  </si>
  <si>
    <t>03 2 02 S012Б</t>
  </si>
  <si>
    <t>03 2 03</t>
  </si>
  <si>
    <t>03 2 03 72140</t>
  </si>
  <si>
    <t>03 2 03 S2140</t>
  </si>
  <si>
    <t>03 2 04</t>
  </si>
  <si>
    <t>03 2 04 72130</t>
  </si>
  <si>
    <t>03 2 04 S0122</t>
  </si>
  <si>
    <t>07 1</t>
  </si>
  <si>
    <t>07 1 01</t>
  </si>
  <si>
    <t>07 1 01 25010</t>
  </si>
  <si>
    <t>07 1 02</t>
  </si>
  <si>
    <t>07 1 02 25030</t>
  </si>
  <si>
    <t>07 1 03</t>
  </si>
  <si>
    <t>07 1 03 25040</t>
  </si>
  <si>
    <t>07 1 04</t>
  </si>
  <si>
    <t>07 1 04 25050</t>
  </si>
  <si>
    <t>08 3 02</t>
  </si>
  <si>
    <t>08 3 02 00460</t>
  </si>
  <si>
    <t>09 2</t>
  </si>
  <si>
    <t>09 2 05</t>
  </si>
  <si>
    <t>09 2 05 22110</t>
  </si>
  <si>
    <t>09 2 05 40370</t>
  </si>
  <si>
    <t>09 2 07</t>
  </si>
  <si>
    <t>09 2 07 20450</t>
  </si>
  <si>
    <t>09 2 07 29990</t>
  </si>
  <si>
    <t>99 9 00 80450</t>
  </si>
  <si>
    <t>09 2 01</t>
  </si>
  <si>
    <t>09 2 01 60570</t>
  </si>
  <si>
    <t>08 6</t>
  </si>
  <si>
    <t>08 6 01</t>
  </si>
  <si>
    <t>08 6 01 L5760</t>
  </si>
  <si>
    <t>09 2 02</t>
  </si>
  <si>
    <t>09 2 02 21340</t>
  </si>
  <si>
    <t>09 2 02 71340</t>
  </si>
  <si>
    <t>09 2 02 S1340</t>
  </si>
  <si>
    <t>09 2 03</t>
  </si>
  <si>
    <t>09 2 03 21360</t>
  </si>
  <si>
    <t>09 2 03 71360</t>
  </si>
  <si>
    <t>09 2 03 81360</t>
  </si>
  <si>
    <t>09 2 04</t>
  </si>
  <si>
    <t>09 2 04 71350</t>
  </si>
  <si>
    <t>11 1</t>
  </si>
  <si>
    <t>11 1 01</t>
  </si>
  <si>
    <t>11 1 01 71450</t>
  </si>
  <si>
    <t>11 2</t>
  </si>
  <si>
    <t>11 2 01</t>
  </si>
  <si>
    <t>11 2 01 71450</t>
  </si>
  <si>
    <t>12 1 01 71420</t>
  </si>
  <si>
    <t>12 1 01 81420</t>
  </si>
  <si>
    <t>12 2</t>
  </si>
  <si>
    <t>12 2 01</t>
  </si>
  <si>
    <t>12 2 01 80850</t>
  </si>
  <si>
    <t>99 9 00 80120</t>
  </si>
  <si>
    <t>99 9 00 S0120</t>
  </si>
  <si>
    <t>01 7 01</t>
  </si>
  <si>
    <t>01 7 01 71310</t>
  </si>
  <si>
    <t>08 4</t>
  </si>
  <si>
    <t>08 4 01</t>
  </si>
  <si>
    <t>08 4 01 20450</t>
  </si>
  <si>
    <t>08 4 01 71410</t>
  </si>
  <si>
    <t>02 1</t>
  </si>
  <si>
    <t>02 1 01</t>
  </si>
  <si>
    <t>02 1 01 00590</t>
  </si>
  <si>
    <t>02 1 01 70130</t>
  </si>
  <si>
    <t>02 1 01 73020</t>
  </si>
  <si>
    <t>02 1 03</t>
  </si>
  <si>
    <t>02 1 03 22110</t>
  </si>
  <si>
    <t>02 1 03 S0123</t>
  </si>
  <si>
    <t>02 1 03 S0125</t>
  </si>
  <si>
    <t>02 1 03 S0127</t>
  </si>
  <si>
    <t>02 1 03 S0128</t>
  </si>
  <si>
    <t>02 1 05</t>
  </si>
  <si>
    <t>02 1 05 23030</t>
  </si>
  <si>
    <t>02 2</t>
  </si>
  <si>
    <t>02 2 01</t>
  </si>
  <si>
    <t>02 2 01 00590</t>
  </si>
  <si>
    <t>02 2 01 20450</t>
  </si>
  <si>
    <t>02 2 01 53030</t>
  </si>
  <si>
    <t>02 2 01 73040</t>
  </si>
  <si>
    <t>02 2 01 73060</t>
  </si>
  <si>
    <t>02 2 01 L3040</t>
  </si>
  <si>
    <t>02 2 03</t>
  </si>
  <si>
    <t>02 2 03 20450</t>
  </si>
  <si>
    <t>02 2 03 22110</t>
  </si>
  <si>
    <t>02 2 03 70550</t>
  </si>
  <si>
    <t>02 2 03 72120</t>
  </si>
  <si>
    <t>02 2 03 S2120</t>
  </si>
  <si>
    <t>13 1</t>
  </si>
  <si>
    <t>13 1 01</t>
  </si>
  <si>
    <t>13 1 01 29990</t>
  </si>
  <si>
    <t>02 3</t>
  </si>
  <si>
    <t>02 3 01</t>
  </si>
  <si>
    <t>02 3 01 00590</t>
  </si>
  <si>
    <t>02 3 01 70130</t>
  </si>
  <si>
    <t>02 3 05</t>
  </si>
  <si>
    <t>02 3 05 00590</t>
  </si>
  <si>
    <t>02 3 05 70130</t>
  </si>
  <si>
    <t>02 6</t>
  </si>
  <si>
    <t>02 6 02</t>
  </si>
  <si>
    <t>02 6 02 21010</t>
  </si>
  <si>
    <t>10 1</t>
  </si>
  <si>
    <t>10 101</t>
  </si>
  <si>
    <t>10 1 01 21010</t>
  </si>
  <si>
    <t>02 4</t>
  </si>
  <si>
    <t>02 4 01</t>
  </si>
  <si>
    <t>02 4 01 20650</t>
  </si>
  <si>
    <t>02 4 01 70650</t>
  </si>
  <si>
    <t>06 2</t>
  </si>
  <si>
    <t>06 2 01</t>
  </si>
  <si>
    <t>06 2 01 20450</t>
  </si>
  <si>
    <t>06 2 01 29990</t>
  </si>
  <si>
    <t>06 2 02</t>
  </si>
  <si>
    <t>06 2 02 00590</t>
  </si>
  <si>
    <t>06 2 02 29990</t>
  </si>
  <si>
    <t>06 2 02 70130</t>
  </si>
  <si>
    <t>06 2 03</t>
  </si>
  <si>
    <t>06 2 03 20850</t>
  </si>
  <si>
    <t>01 1</t>
  </si>
  <si>
    <t>01 1 02</t>
  </si>
  <si>
    <t>01 1 02 20320</t>
  </si>
  <si>
    <t>02 5</t>
  </si>
  <si>
    <t>02 5 01</t>
  </si>
  <si>
    <t>02 5 01 00590</t>
  </si>
  <si>
    <t>02 5 01 70130</t>
  </si>
  <si>
    <t>02 6 01</t>
  </si>
  <si>
    <t>02 6 01 22110</t>
  </si>
  <si>
    <t>02 6 01 90019</t>
  </si>
  <si>
    <t>05 1</t>
  </si>
  <si>
    <t>05 1 01</t>
  </si>
  <si>
    <t>05 1 01 00590</t>
  </si>
  <si>
    <t>05 1 02</t>
  </si>
  <si>
    <t>05 1 02 21440</t>
  </si>
  <si>
    <t>05 1 02 L519F</t>
  </si>
  <si>
    <t>05 2</t>
  </si>
  <si>
    <t>05 2 01</t>
  </si>
  <si>
    <t>05 2 01 00590</t>
  </si>
  <si>
    <t>05 2 02</t>
  </si>
  <si>
    <t>05 2 02 29990</t>
  </si>
  <si>
    <t>05 2 03</t>
  </si>
  <si>
    <t>05 2 03 72120</t>
  </si>
  <si>
    <t>05 3</t>
  </si>
  <si>
    <t>05 3 01</t>
  </si>
  <si>
    <t>05 3 01 00590</t>
  </si>
  <si>
    <t>05 3 01 70130</t>
  </si>
  <si>
    <t>05 3 03</t>
  </si>
  <si>
    <t>05 3 03 22110</t>
  </si>
  <si>
    <t>05 3 03 L2990</t>
  </si>
  <si>
    <t>05 4</t>
  </si>
  <si>
    <t>05 4 01</t>
  </si>
  <si>
    <t>05 4 01 00590</t>
  </si>
  <si>
    <t>05 4 01 70130</t>
  </si>
  <si>
    <t>05 4 01 90019</t>
  </si>
  <si>
    <t>09 1</t>
  </si>
  <si>
    <t>09 1 08</t>
  </si>
  <si>
    <t>09 1 08 73790</t>
  </si>
  <si>
    <t>09 1 08 S3790</t>
  </si>
  <si>
    <t>04 4</t>
  </si>
  <si>
    <t>04 4 01</t>
  </si>
  <si>
    <t>04 4 01 12610</t>
  </si>
  <si>
    <t>04 4 03</t>
  </si>
  <si>
    <t>04 4 03 12610</t>
  </si>
  <si>
    <t>04 2</t>
  </si>
  <si>
    <t>04 2 01 71590</t>
  </si>
  <si>
    <t>04 4 06</t>
  </si>
  <si>
    <t>04 4 06 29990</t>
  </si>
  <si>
    <t>04 6</t>
  </si>
  <si>
    <t>04 6 02</t>
  </si>
  <si>
    <t>04 6 02 71590</t>
  </si>
  <si>
    <t>02 1 04</t>
  </si>
  <si>
    <t>02 1 04 73220</t>
  </si>
  <si>
    <t>02 2 04</t>
  </si>
  <si>
    <t>02 2 04 73220</t>
  </si>
  <si>
    <t>02 3 04 73220</t>
  </si>
  <si>
    <t>04 1</t>
  </si>
  <si>
    <t>04 1 01</t>
  </si>
  <si>
    <t>04 1 01 52500</t>
  </si>
  <si>
    <t>04 1 01 71510</t>
  </si>
  <si>
    <t>04 1 01 72510</t>
  </si>
  <si>
    <t>04 1 01 72520</t>
  </si>
  <si>
    <t>04 1 01 72530</t>
  </si>
  <si>
    <t>04 1 01 72540</t>
  </si>
  <si>
    <t>04 1 01 74620</t>
  </si>
  <si>
    <t>04 1 01 R4620</t>
  </si>
  <si>
    <t>04 1 02</t>
  </si>
  <si>
    <t>04 1 02 51370</t>
  </si>
  <si>
    <t>04 1 02 52200</t>
  </si>
  <si>
    <t>04 1 02 52800</t>
  </si>
  <si>
    <t>04 1 02 72310</t>
  </si>
  <si>
    <t>04 1 02 72360</t>
  </si>
  <si>
    <t>04 1 02 72370</t>
  </si>
  <si>
    <t>04 1 02 72410</t>
  </si>
  <si>
    <t>04 1 02 72420</t>
  </si>
  <si>
    <t>04 1 02 72430</t>
  </si>
  <si>
    <t>04 1 02 72450</t>
  </si>
  <si>
    <t>04 1 02 72620</t>
  </si>
  <si>
    <t>04 1 02 73820</t>
  </si>
  <si>
    <t>04 1 02 R4040</t>
  </si>
  <si>
    <t>04 1 02 R404F</t>
  </si>
  <si>
    <t>04 2 01</t>
  </si>
  <si>
    <t>04 2 01 71690</t>
  </si>
  <si>
    <t>04 3</t>
  </si>
  <si>
    <t>04 3 01</t>
  </si>
  <si>
    <t>04 3 01 12880</t>
  </si>
  <si>
    <t>04 3 01 53800</t>
  </si>
  <si>
    <t>04 3 01 72850</t>
  </si>
  <si>
    <t>04 3 01 72880</t>
  </si>
  <si>
    <t>04 4 02</t>
  </si>
  <si>
    <t>04 4 02 12140</t>
  </si>
  <si>
    <t>04 4 05</t>
  </si>
  <si>
    <t>04 4 05 13820</t>
  </si>
  <si>
    <t>05 4 02</t>
  </si>
  <si>
    <t>05 4 02 12220</t>
  </si>
  <si>
    <t>10 1 02</t>
  </si>
  <si>
    <t>10 1 02 29990</t>
  </si>
  <si>
    <t>10 1 04</t>
  </si>
  <si>
    <t>10 1 04 11380</t>
  </si>
  <si>
    <t>02 1 02</t>
  </si>
  <si>
    <t>02 1 02 73030</t>
  </si>
  <si>
    <t>04 3 01 73000</t>
  </si>
  <si>
    <t>04 3 01 R3020</t>
  </si>
  <si>
    <t>04 3 01 R302F</t>
  </si>
  <si>
    <t>04 3 02</t>
  </si>
  <si>
    <t>04 3 02 52600</t>
  </si>
  <si>
    <t>04 3 02 71520</t>
  </si>
  <si>
    <t>04 3 02 71530</t>
  </si>
  <si>
    <t>04 3 02 72860</t>
  </si>
  <si>
    <t>04 3 02 72870</t>
  </si>
  <si>
    <t>04 3 02 72890</t>
  </si>
  <si>
    <t>04 3 P1</t>
  </si>
  <si>
    <t>04 3 P1 50840</t>
  </si>
  <si>
    <t>09 1 02</t>
  </si>
  <si>
    <t>09 1 02 73770</t>
  </si>
  <si>
    <t>09 1 02 L4970</t>
  </si>
  <si>
    <t>09 1 03</t>
  </si>
  <si>
    <t>09 1 03 70820</t>
  </si>
  <si>
    <t>04 4 06 20450</t>
  </si>
  <si>
    <t>04 5</t>
  </si>
  <si>
    <t>04 5 01</t>
  </si>
  <si>
    <t>04 5 01 21020</t>
  </si>
  <si>
    <t>04 6 01</t>
  </si>
  <si>
    <t>04 6 01 71230</t>
  </si>
  <si>
    <t>04 6 03</t>
  </si>
  <si>
    <t>04 6 03 71240</t>
  </si>
  <si>
    <t>04 6 04</t>
  </si>
  <si>
    <t>04 6 04 71250</t>
  </si>
  <si>
    <t>04 6 05</t>
  </si>
  <si>
    <t>04 6 05 71260</t>
  </si>
  <si>
    <t>04 6 06</t>
  </si>
  <si>
    <t>04 6 06 71270</t>
  </si>
  <si>
    <t>04 7</t>
  </si>
  <si>
    <t>04 7 01</t>
  </si>
  <si>
    <t>04 7 01 20450</t>
  </si>
  <si>
    <t>04 7 01 70270</t>
  </si>
  <si>
    <t>04 7 01 S0270</t>
  </si>
  <si>
    <t>13 1 02</t>
  </si>
  <si>
    <t>13 1 02 29990</t>
  </si>
  <si>
    <t>06 1</t>
  </si>
  <si>
    <t>06 1 01</t>
  </si>
  <si>
    <t>06 1 01 00590</t>
  </si>
  <si>
    <t>06 1 01 70130</t>
  </si>
  <si>
    <t>06 1 01 S0124</t>
  </si>
  <si>
    <t>06 1 02</t>
  </si>
  <si>
    <t>06 1 02 29990</t>
  </si>
  <si>
    <t>06 4</t>
  </si>
  <si>
    <t>06 4 01</t>
  </si>
  <si>
    <t>06 4 01 00590</t>
  </si>
  <si>
    <t>06 4 01 20450</t>
  </si>
  <si>
    <t>06 4 01 22110</t>
  </si>
  <si>
    <t>06 4 01 70130</t>
  </si>
  <si>
    <t>06 4 01 S0126</t>
  </si>
  <si>
    <t>06 4 02</t>
  </si>
  <si>
    <t>06 4 02 29990</t>
  </si>
  <si>
    <t>06 3</t>
  </si>
  <si>
    <t>06 3 01</t>
  </si>
  <si>
    <t>06 3 01 90019</t>
  </si>
  <si>
    <t>06 3 02</t>
  </si>
  <si>
    <t>06 3 02 00590</t>
  </si>
  <si>
    <t>07 3</t>
  </si>
  <si>
    <t>07 3 01</t>
  </si>
  <si>
    <t>07 3 01 21020</t>
  </si>
  <si>
    <t>99 9 00 70020</t>
  </si>
  <si>
    <t>99 9 00 70110</t>
  </si>
  <si>
    <t>99 9 00 80010</t>
  </si>
  <si>
    <t xml:space="preserve">02 3 04 </t>
  </si>
  <si>
    <t xml:space="preserve">04 2 01 </t>
  </si>
  <si>
    <t>(тыс. рублей)</t>
  </si>
  <si>
    <t>к решению Муниципального совета                                  Прохоровского района «Об исполнении районного бюджета муниципального района «Прохоровский район» за 2021 год »</t>
  </si>
  <si>
    <t>от     апреля  2022 года №______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</si>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</sst>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"/>
    </font>
    <font>
      <sz val="8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1" fillId="0" borderId="0"/>
    <xf numFmtId="0" fontId="10" fillId="0" borderId="0"/>
  </cellStyleXfs>
  <cellXfs count="50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3" fillId="2" borderId="0" xfId="0" applyFont="1" applyFill="1"/>
    <xf numFmtId="0" fontId="4" fillId="2" borderId="0" xfId="0" applyFont="1" applyFill="1" applyAlignment="1"/>
    <xf numFmtId="0" fontId="4" fillId="2" borderId="0" xfId="0" applyFont="1" applyFill="1" applyAlignment="1">
      <alignment wrapText="1"/>
    </xf>
    <xf numFmtId="164" fontId="7" fillId="2" borderId="2" xfId="0" applyNumberFormat="1" applyFont="1" applyFill="1" applyBorder="1" applyAlignment="1" applyProtection="1">
      <alignment horizontal="right" wrapText="1"/>
    </xf>
    <xf numFmtId="164" fontId="6" fillId="2" borderId="2" xfId="0" applyNumberFormat="1" applyFont="1" applyFill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/>
    </xf>
    <xf numFmtId="0" fontId="6" fillId="2" borderId="2" xfId="0" applyNumberFormat="1" applyFont="1" applyFill="1" applyBorder="1" applyAlignment="1" applyProtection="1">
      <alignment horizontal="left" wrapText="1"/>
    </xf>
    <xf numFmtId="49" fontId="6" fillId="2" borderId="2" xfId="0" applyNumberFormat="1" applyFont="1" applyFill="1" applyBorder="1" applyAlignment="1" applyProtection="1">
      <alignment horizontal="right" wrapText="1"/>
    </xf>
    <xf numFmtId="49" fontId="6" fillId="2" borderId="2" xfId="0" applyNumberFormat="1" applyFont="1" applyFill="1" applyBorder="1" applyAlignment="1" applyProtection="1">
      <alignment horizontal="center" wrapText="1"/>
    </xf>
    <xf numFmtId="4" fontId="6" fillId="2" borderId="2" xfId="0" applyNumberFormat="1" applyFont="1" applyFill="1" applyBorder="1" applyAlignment="1" applyProtection="1">
      <alignment horizontal="right" wrapText="1"/>
    </xf>
    <xf numFmtId="0" fontId="7" fillId="2" borderId="2" xfId="0" applyNumberFormat="1" applyFont="1" applyFill="1" applyBorder="1" applyAlignment="1" applyProtection="1">
      <alignment horizontal="left" wrapText="1"/>
    </xf>
    <xf numFmtId="4" fontId="7" fillId="2" borderId="2" xfId="0" applyNumberFormat="1" applyFont="1" applyFill="1" applyBorder="1" applyAlignment="1" applyProtection="1">
      <alignment horizontal="right" wrapText="1"/>
    </xf>
    <xf numFmtId="0" fontId="0" fillId="2" borderId="0" xfId="0" applyFill="1"/>
    <xf numFmtId="0" fontId="8" fillId="2" borderId="2" xfId="0" applyFont="1" applyFill="1" applyBorder="1" applyAlignment="1">
      <alignment horizontal="justify" wrapText="1"/>
    </xf>
    <xf numFmtId="0" fontId="9" fillId="2" borderId="2" xfId="0" applyFont="1" applyFill="1" applyBorder="1" applyAlignment="1">
      <alignment horizontal="justify" wrapText="1"/>
    </xf>
    <xf numFmtId="0" fontId="8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8" fillId="2" borderId="2" xfId="1" applyFont="1" applyFill="1" applyBorder="1" applyAlignment="1">
      <alignment horizontal="justify" vertical="center" wrapText="1"/>
    </xf>
    <xf numFmtId="0" fontId="9" fillId="2" borderId="2" xfId="2" applyFont="1" applyFill="1" applyBorder="1" applyAlignment="1">
      <alignment horizontal="justify" vertical="top" wrapText="1"/>
    </xf>
    <xf numFmtId="1" fontId="8" fillId="2" borderId="2" xfId="1" applyNumberFormat="1" applyFont="1" applyFill="1" applyBorder="1" applyAlignment="1">
      <alignment horizontal="justify" vertical="center" wrapText="1"/>
    </xf>
    <xf numFmtId="1" fontId="9" fillId="2" borderId="2" xfId="1" applyNumberFormat="1" applyFont="1" applyFill="1" applyBorder="1" applyAlignment="1">
      <alignment horizontal="justify" vertical="center" wrapText="1"/>
    </xf>
    <xf numFmtId="0" fontId="9" fillId="2" borderId="2" xfId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wrapText="1"/>
    </xf>
    <xf numFmtId="1" fontId="9" fillId="2" borderId="2" xfId="1" applyNumberFormat="1" applyFont="1" applyFill="1" applyBorder="1" applyAlignment="1">
      <alignment horizontal="justify" wrapText="1"/>
    </xf>
    <xf numFmtId="0" fontId="9" fillId="2" borderId="2" xfId="3" applyFont="1" applyFill="1" applyBorder="1" applyAlignment="1">
      <alignment horizontal="justify" wrapText="1"/>
    </xf>
    <xf numFmtId="0" fontId="9" fillId="2" borderId="2" xfId="2" applyFont="1" applyFill="1" applyBorder="1" applyAlignment="1">
      <alignment horizontal="justify" wrapText="1"/>
    </xf>
    <xf numFmtId="0" fontId="9" fillId="2" borderId="2" xfId="1" applyFont="1" applyFill="1" applyBorder="1" applyAlignment="1">
      <alignment horizontal="justify" wrapText="1"/>
    </xf>
    <xf numFmtId="0" fontId="8" fillId="2" borderId="2" xfId="1" applyFont="1" applyFill="1" applyBorder="1" applyAlignment="1">
      <alignment horizontal="justify" wrapText="1"/>
    </xf>
    <xf numFmtId="49" fontId="6" fillId="2" borderId="2" xfId="0" applyNumberFormat="1" applyFont="1" applyFill="1" applyBorder="1" applyAlignment="1" applyProtection="1">
      <alignment horizontal="left" wrapText="1"/>
    </xf>
    <xf numFmtId="0" fontId="12" fillId="2" borderId="2" xfId="0" applyFont="1" applyFill="1" applyBorder="1" applyAlignment="1">
      <alignment horizontal="justify" wrapText="1"/>
    </xf>
    <xf numFmtId="49" fontId="7" fillId="2" borderId="2" xfId="0" applyNumberFormat="1" applyFont="1" applyFill="1" applyBorder="1" applyAlignment="1" applyProtection="1">
      <alignment horizontal="left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>
      <alignment horizontal="center" textRotation="90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center"/>
    </xf>
    <xf numFmtId="0" fontId="6" fillId="0" borderId="1" xfId="0" applyFont="1" applyBorder="1" applyAlignment="1" applyProtection="1">
      <alignment horizontal="center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/>
    <xf numFmtId="0" fontId="3" fillId="2" borderId="0" xfId="0" applyFont="1" applyFill="1" applyAlignment="1">
      <alignment wrapText="1"/>
    </xf>
  </cellXfs>
  <cellStyles count="4">
    <cellStyle name="Обычный" xfId="0" builtinId="0"/>
    <cellStyle name="Обычный 2" xfId="1"/>
    <cellStyle name="Обычный 3" xfId="3"/>
    <cellStyle name="Обычный_Смета 2008- Суд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54"/>
  <sheetViews>
    <sheetView tabSelected="1" workbookViewId="0">
      <selection sqref="A1:XFD3"/>
    </sheetView>
  </sheetViews>
  <sheetFormatPr defaultRowHeight="12.75"/>
  <cols>
    <col min="1" max="1" width="38" customWidth="1"/>
    <col min="2" max="2" width="3.28515625" customWidth="1"/>
    <col min="3" max="3" width="3.42578125" customWidth="1"/>
    <col min="4" max="4" width="13.42578125" customWidth="1"/>
    <col min="5" max="5" width="4.140625" customWidth="1"/>
    <col min="6" max="6" width="11.140625" customWidth="1"/>
    <col min="7" max="7" width="10.5703125" customWidth="1"/>
    <col min="8" max="8" width="8.140625" customWidth="1"/>
    <col min="9" max="9" width="9" customWidth="1"/>
  </cols>
  <sheetData>
    <row r="1" spans="1:10" ht="15.75">
      <c r="A1" s="2"/>
      <c r="B1" s="2"/>
      <c r="C1" s="3"/>
      <c r="D1" s="3"/>
      <c r="E1" s="3"/>
      <c r="F1" s="46" t="s">
        <v>955</v>
      </c>
      <c r="G1" s="46"/>
      <c r="H1" s="46"/>
      <c r="I1" s="46"/>
      <c r="J1" s="48"/>
    </row>
    <row r="2" spans="1:10" ht="74.25" customHeight="1">
      <c r="A2" s="2"/>
      <c r="B2" s="2"/>
      <c r="C2" s="4"/>
      <c r="D2" s="4"/>
      <c r="E2" s="4"/>
      <c r="F2" s="47" t="s">
        <v>953</v>
      </c>
      <c r="G2" s="47"/>
      <c r="H2" s="47"/>
      <c r="I2" s="47"/>
      <c r="J2" s="49"/>
    </row>
    <row r="3" spans="1:10" ht="15.75">
      <c r="A3" s="2"/>
      <c r="B3" s="2"/>
      <c r="C3" s="39"/>
      <c r="D3" s="3"/>
      <c r="E3" s="3"/>
      <c r="F3" s="46" t="s">
        <v>954</v>
      </c>
      <c r="G3" s="46"/>
      <c r="H3" s="46"/>
      <c r="I3" s="46"/>
      <c r="J3" s="48"/>
    </row>
    <row r="4" spans="1:10" ht="19.5" customHeight="1">
      <c r="A4" s="2"/>
      <c r="B4" s="4"/>
      <c r="C4" s="4"/>
      <c r="D4" s="4"/>
      <c r="E4" s="45"/>
      <c r="F4" s="45"/>
      <c r="G4" s="45"/>
      <c r="H4" s="45"/>
      <c r="I4" s="45"/>
    </row>
    <row r="5" spans="1:10" ht="90" customHeight="1">
      <c r="A5" s="44" t="s">
        <v>600</v>
      </c>
      <c r="B5" s="44"/>
      <c r="C5" s="44"/>
      <c r="D5" s="44"/>
      <c r="E5" s="44"/>
      <c r="F5" s="44"/>
      <c r="G5" s="44"/>
      <c r="H5" s="44"/>
      <c r="I5" s="44"/>
    </row>
    <row r="6" spans="1:10" ht="0.75" hidden="1" customHeight="1">
      <c r="B6" s="1"/>
      <c r="C6" s="1"/>
      <c r="D6" s="1"/>
      <c r="E6" s="1"/>
      <c r="F6" s="1"/>
      <c r="G6" s="1"/>
      <c r="H6" s="1"/>
    </row>
    <row r="7" spans="1:10" ht="14.25" customHeight="1">
      <c r="A7" s="7"/>
      <c r="H7" s="40" t="s">
        <v>952</v>
      </c>
      <c r="I7" s="40"/>
    </row>
    <row r="8" spans="1:10" ht="44.25" customHeight="1">
      <c r="A8" s="41" t="s">
        <v>1</v>
      </c>
      <c r="B8" s="41" t="s">
        <v>388</v>
      </c>
      <c r="C8" s="41"/>
      <c r="D8" s="41"/>
      <c r="E8" s="41"/>
      <c r="F8" s="41" t="s">
        <v>424</v>
      </c>
      <c r="G8" s="41" t="s">
        <v>472</v>
      </c>
      <c r="H8" s="41" t="s">
        <v>319</v>
      </c>
      <c r="I8" s="42" t="s">
        <v>320</v>
      </c>
    </row>
    <row r="9" spans="1:10" ht="51" customHeight="1">
      <c r="A9" s="43"/>
      <c r="B9" s="34" t="s">
        <v>383</v>
      </c>
      <c r="C9" s="34" t="s">
        <v>384</v>
      </c>
      <c r="D9" s="34" t="s">
        <v>385</v>
      </c>
      <c r="E9" s="34" t="s">
        <v>386</v>
      </c>
      <c r="F9" s="41"/>
      <c r="G9" s="41"/>
      <c r="H9" s="41"/>
      <c r="I9" s="42"/>
    </row>
    <row r="10" spans="1:10">
      <c r="A10" s="36" t="s">
        <v>2</v>
      </c>
      <c r="B10" s="36" t="s">
        <v>387</v>
      </c>
      <c r="C10" s="36" t="s">
        <v>8</v>
      </c>
      <c r="D10" s="36" t="s">
        <v>9</v>
      </c>
      <c r="E10" s="36" t="s">
        <v>0</v>
      </c>
      <c r="F10" s="36" t="s">
        <v>10</v>
      </c>
      <c r="G10" s="36" t="s">
        <v>3</v>
      </c>
      <c r="H10" s="36" t="s">
        <v>4</v>
      </c>
      <c r="I10" s="10" t="s">
        <v>5</v>
      </c>
    </row>
    <row r="11" spans="1:10">
      <c r="A11" s="8" t="s">
        <v>13</v>
      </c>
      <c r="B11" s="30" t="s">
        <v>12</v>
      </c>
      <c r="C11" s="30"/>
      <c r="D11" s="30"/>
      <c r="E11" s="30"/>
      <c r="F11" s="6">
        <f>F12+F17+F23+F44+F65+F70+F49+F56</f>
        <v>124564.19999999998</v>
      </c>
      <c r="G11" s="6">
        <f>G12+G17+G23+G44+G65+G70+G49+G56</f>
        <v>115935.30000000002</v>
      </c>
      <c r="H11" s="11">
        <f t="shared" ref="H11:H123" si="0">G11/F11*100</f>
        <v>93.072728761554316</v>
      </c>
      <c r="I11" s="37">
        <f t="shared" ref="I11:I123" si="1">G11-F11</f>
        <v>-8628.8999999999651</v>
      </c>
    </row>
    <row r="12" spans="1:10" ht="38.25">
      <c r="A12" s="8" t="s">
        <v>15</v>
      </c>
      <c r="B12" s="30" t="s">
        <v>12</v>
      </c>
      <c r="C12" s="30" t="s">
        <v>14</v>
      </c>
      <c r="D12" s="30"/>
      <c r="E12" s="30"/>
      <c r="F12" s="6">
        <f>F15</f>
        <v>2314</v>
      </c>
      <c r="G12" s="6">
        <f>G15</f>
        <v>2235.8000000000002</v>
      </c>
      <c r="H12" s="11">
        <f t="shared" si="0"/>
        <v>96.620570440795177</v>
      </c>
      <c r="I12" s="37">
        <f t="shared" si="1"/>
        <v>-78.199999999999818</v>
      </c>
    </row>
    <row r="13" spans="1:10" ht="25.5">
      <c r="A13" s="17" t="s">
        <v>323</v>
      </c>
      <c r="B13" s="30" t="s">
        <v>12</v>
      </c>
      <c r="C13" s="30" t="s">
        <v>14</v>
      </c>
      <c r="D13" s="30" t="s">
        <v>322</v>
      </c>
      <c r="E13" s="30"/>
      <c r="F13" s="6">
        <f>F14</f>
        <v>2314</v>
      </c>
      <c r="G13" s="6">
        <f>G14</f>
        <v>2235.8000000000002</v>
      </c>
      <c r="H13" s="6">
        <f t="shared" ref="H13:I13" si="2">H14</f>
        <v>96.620570440795177</v>
      </c>
      <c r="I13" s="6">
        <f t="shared" si="2"/>
        <v>-78.199999999999818</v>
      </c>
    </row>
    <row r="14" spans="1:10" ht="13.5">
      <c r="A14" s="16" t="s">
        <v>321</v>
      </c>
      <c r="B14" s="30" t="s">
        <v>12</v>
      </c>
      <c r="C14" s="30" t="s">
        <v>14</v>
      </c>
      <c r="D14" s="30" t="s">
        <v>601</v>
      </c>
      <c r="E14" s="30"/>
      <c r="F14" s="6">
        <f>F15</f>
        <v>2314</v>
      </c>
      <c r="G14" s="6">
        <f>G15</f>
        <v>2235.8000000000002</v>
      </c>
      <c r="H14" s="11">
        <f t="shared" ref="H14" si="3">G14/F14*100</f>
        <v>96.620570440795177</v>
      </c>
      <c r="I14" s="37">
        <f t="shared" ref="I14" si="4">G14-F14</f>
        <v>-78.199999999999818</v>
      </c>
    </row>
    <row r="15" spans="1:10" ht="38.25">
      <c r="A15" s="8" t="s">
        <v>16</v>
      </c>
      <c r="B15" s="30" t="s">
        <v>12</v>
      </c>
      <c r="C15" s="30" t="s">
        <v>14</v>
      </c>
      <c r="D15" s="30" t="s">
        <v>602</v>
      </c>
      <c r="E15" s="30"/>
      <c r="F15" s="6">
        <f>SUM(F16)</f>
        <v>2314</v>
      </c>
      <c r="G15" s="6">
        <f>SUM(G16)</f>
        <v>2235.8000000000002</v>
      </c>
      <c r="H15" s="11">
        <f t="shared" si="0"/>
        <v>96.620570440795177</v>
      </c>
      <c r="I15" s="37">
        <f t="shared" si="1"/>
        <v>-78.199999999999818</v>
      </c>
    </row>
    <row r="16" spans="1:10" ht="114.75">
      <c r="A16" s="12" t="s">
        <v>172</v>
      </c>
      <c r="B16" s="32" t="s">
        <v>12</v>
      </c>
      <c r="C16" s="32" t="s">
        <v>14</v>
      </c>
      <c r="D16" s="32" t="s">
        <v>602</v>
      </c>
      <c r="E16" s="32" t="s">
        <v>166</v>
      </c>
      <c r="F16" s="5">
        <v>2314</v>
      </c>
      <c r="G16" s="5">
        <v>2235.8000000000002</v>
      </c>
      <c r="H16" s="13">
        <f t="shared" si="0"/>
        <v>96.620570440795177</v>
      </c>
      <c r="I16" s="38">
        <f t="shared" si="1"/>
        <v>-78.199999999999818</v>
      </c>
    </row>
    <row r="17" spans="1:9" ht="63.75">
      <c r="A17" s="8" t="s">
        <v>18</v>
      </c>
      <c r="B17" s="30" t="s">
        <v>12</v>
      </c>
      <c r="C17" s="30" t="s">
        <v>17</v>
      </c>
      <c r="D17" s="30"/>
      <c r="E17" s="30"/>
      <c r="F17" s="6">
        <f>F20</f>
        <v>1324.2</v>
      </c>
      <c r="G17" s="6">
        <f>G20</f>
        <v>1323.5</v>
      </c>
      <c r="H17" s="11">
        <f t="shared" si="0"/>
        <v>99.94713789457785</v>
      </c>
      <c r="I17" s="37">
        <f t="shared" si="1"/>
        <v>-0.70000000000004547</v>
      </c>
    </row>
    <row r="18" spans="1:9" ht="25.5">
      <c r="A18" s="17" t="s">
        <v>323</v>
      </c>
      <c r="B18" s="30" t="s">
        <v>12</v>
      </c>
      <c r="C18" s="30" t="s">
        <v>17</v>
      </c>
      <c r="D18" s="30" t="s">
        <v>322</v>
      </c>
      <c r="E18" s="30"/>
      <c r="F18" s="6">
        <f>F19</f>
        <v>1324.2</v>
      </c>
      <c r="G18" s="6">
        <f>G19</f>
        <v>1323.5</v>
      </c>
      <c r="H18" s="11">
        <f t="shared" ref="H18" si="5">G18/F18*100</f>
        <v>99.94713789457785</v>
      </c>
      <c r="I18" s="37">
        <f t="shared" ref="I18" si="6">G18-F18</f>
        <v>-0.70000000000004547</v>
      </c>
    </row>
    <row r="19" spans="1:9" ht="13.5">
      <c r="A19" s="16" t="s">
        <v>321</v>
      </c>
      <c r="B19" s="30" t="s">
        <v>12</v>
      </c>
      <c r="C19" s="30" t="s">
        <v>17</v>
      </c>
      <c r="D19" s="30" t="s">
        <v>601</v>
      </c>
      <c r="E19" s="30"/>
      <c r="F19" s="6">
        <f>F20</f>
        <v>1324.2</v>
      </c>
      <c r="G19" s="6">
        <f>G20</f>
        <v>1323.5</v>
      </c>
      <c r="H19" s="11">
        <f t="shared" ref="H19" si="7">G19/F19*100</f>
        <v>99.94713789457785</v>
      </c>
      <c r="I19" s="37">
        <f t="shared" ref="I19" si="8">G19-F19</f>
        <v>-0.70000000000004547</v>
      </c>
    </row>
    <row r="20" spans="1:9" ht="25.5">
      <c r="A20" s="8" t="s">
        <v>19</v>
      </c>
      <c r="B20" s="30" t="s">
        <v>12</v>
      </c>
      <c r="C20" s="30" t="s">
        <v>17</v>
      </c>
      <c r="D20" s="30" t="s">
        <v>603</v>
      </c>
      <c r="E20" s="30"/>
      <c r="F20" s="6">
        <f>SUM(F21:F22)</f>
        <v>1324.2</v>
      </c>
      <c r="G20" s="6">
        <f>SUM(G21:G22)</f>
        <v>1323.5</v>
      </c>
      <c r="H20" s="11">
        <f t="shared" si="0"/>
        <v>99.94713789457785</v>
      </c>
      <c r="I20" s="37">
        <f t="shared" si="1"/>
        <v>-0.70000000000004547</v>
      </c>
    </row>
    <row r="21" spans="1:9" ht="102">
      <c r="A21" s="12" t="s">
        <v>173</v>
      </c>
      <c r="B21" s="32" t="s">
        <v>12</v>
      </c>
      <c r="C21" s="32" t="s">
        <v>17</v>
      </c>
      <c r="D21" s="32" t="s">
        <v>603</v>
      </c>
      <c r="E21" s="32" t="s">
        <v>166</v>
      </c>
      <c r="F21" s="5">
        <v>1302.3</v>
      </c>
      <c r="G21" s="5">
        <v>1301.5999999999999</v>
      </c>
      <c r="H21" s="13">
        <f t="shared" si="0"/>
        <v>99.946248944175693</v>
      </c>
      <c r="I21" s="38">
        <f t="shared" si="1"/>
        <v>-0.70000000000004547</v>
      </c>
    </row>
    <row r="22" spans="1:9" ht="51">
      <c r="A22" s="12" t="s">
        <v>191</v>
      </c>
      <c r="B22" s="32" t="s">
        <v>12</v>
      </c>
      <c r="C22" s="32" t="s">
        <v>17</v>
      </c>
      <c r="D22" s="32" t="s">
        <v>603</v>
      </c>
      <c r="E22" s="32" t="s">
        <v>167</v>
      </c>
      <c r="F22" s="5">
        <v>21.9</v>
      </c>
      <c r="G22" s="5">
        <v>21.9</v>
      </c>
      <c r="H22" s="13">
        <f t="shared" si="0"/>
        <v>100</v>
      </c>
      <c r="I22" s="38">
        <f t="shared" si="1"/>
        <v>0</v>
      </c>
    </row>
    <row r="23" spans="1:9" ht="63.75">
      <c r="A23" s="8" t="s">
        <v>21</v>
      </c>
      <c r="B23" s="30" t="s">
        <v>12</v>
      </c>
      <c r="C23" s="30" t="s">
        <v>20</v>
      </c>
      <c r="D23" s="30"/>
      <c r="E23" s="30"/>
      <c r="F23" s="6">
        <f>F24+F34</f>
        <v>47787.69999999999</v>
      </c>
      <c r="G23" s="6">
        <f>G24+G34</f>
        <v>45986.400000000001</v>
      </c>
      <c r="H23" s="11">
        <f t="shared" si="0"/>
        <v>96.230620013099639</v>
      </c>
      <c r="I23" s="37">
        <f t="shared" si="1"/>
        <v>-1801.2999999999884</v>
      </c>
    </row>
    <row r="24" spans="1:9" ht="51">
      <c r="A24" s="19" t="s">
        <v>324</v>
      </c>
      <c r="B24" s="30" t="s">
        <v>12</v>
      </c>
      <c r="C24" s="30" t="s">
        <v>20</v>
      </c>
      <c r="D24" s="30" t="s">
        <v>12</v>
      </c>
      <c r="E24" s="30"/>
      <c r="F24" s="6">
        <f>F25+F30</f>
        <v>1307.5</v>
      </c>
      <c r="G24" s="6">
        <f>G25+G30</f>
        <v>1275.5999999999999</v>
      </c>
      <c r="H24" s="11">
        <f t="shared" ref="H24" si="9">G24/F24*100</f>
        <v>97.560229445506678</v>
      </c>
      <c r="I24" s="37">
        <f t="shared" ref="I24" si="10">G24-F24</f>
        <v>-31.900000000000091</v>
      </c>
    </row>
    <row r="25" spans="1:9" ht="40.5">
      <c r="A25" s="23" t="s">
        <v>325</v>
      </c>
      <c r="B25" s="30" t="s">
        <v>12</v>
      </c>
      <c r="C25" s="30" t="s">
        <v>20</v>
      </c>
      <c r="D25" s="30" t="s">
        <v>604</v>
      </c>
      <c r="E25" s="30"/>
      <c r="F25" s="6">
        <f>F27</f>
        <v>506</v>
      </c>
      <c r="G25" s="6">
        <f>G27</f>
        <v>479.8</v>
      </c>
      <c r="H25" s="11">
        <f t="shared" ref="H25" si="11">G25/F25*100</f>
        <v>94.822134387351781</v>
      </c>
      <c r="I25" s="37">
        <f t="shared" ref="I25" si="12">G25-F25</f>
        <v>-26.199999999999989</v>
      </c>
    </row>
    <row r="26" spans="1:9" ht="51">
      <c r="A26" s="33" t="s">
        <v>389</v>
      </c>
      <c r="B26" s="30" t="s">
        <v>12</v>
      </c>
      <c r="C26" s="30" t="s">
        <v>20</v>
      </c>
      <c r="D26" s="30" t="s">
        <v>605</v>
      </c>
      <c r="E26" s="30"/>
      <c r="F26" s="6">
        <f>F27</f>
        <v>506</v>
      </c>
      <c r="G26" s="6">
        <f>G27</f>
        <v>479.8</v>
      </c>
      <c r="H26" s="11">
        <f t="shared" ref="H26" si="13">G26/F26*100</f>
        <v>94.822134387351781</v>
      </c>
      <c r="I26" s="37">
        <f t="shared" ref="I26" si="14">G26-F26</f>
        <v>-26.199999999999989</v>
      </c>
    </row>
    <row r="27" spans="1:9" ht="51">
      <c r="A27" s="8" t="s">
        <v>22</v>
      </c>
      <c r="B27" s="30" t="s">
        <v>12</v>
      </c>
      <c r="C27" s="30" t="s">
        <v>20</v>
      </c>
      <c r="D27" s="30" t="s">
        <v>606</v>
      </c>
      <c r="E27" s="30"/>
      <c r="F27" s="6">
        <f>SUM(F28:F29)</f>
        <v>506</v>
      </c>
      <c r="G27" s="6">
        <f>SUM(G28:G29)</f>
        <v>479.8</v>
      </c>
      <c r="H27" s="11">
        <f t="shared" si="0"/>
        <v>94.822134387351781</v>
      </c>
      <c r="I27" s="37">
        <f t="shared" si="1"/>
        <v>-26.199999999999989</v>
      </c>
    </row>
    <row r="28" spans="1:9" ht="127.5">
      <c r="A28" s="12" t="s">
        <v>174</v>
      </c>
      <c r="B28" s="32" t="s">
        <v>12</v>
      </c>
      <c r="C28" s="32" t="s">
        <v>20</v>
      </c>
      <c r="D28" s="32" t="s">
        <v>606</v>
      </c>
      <c r="E28" s="32" t="s">
        <v>166</v>
      </c>
      <c r="F28" s="5">
        <v>461</v>
      </c>
      <c r="G28" s="5">
        <v>434.8</v>
      </c>
      <c r="H28" s="13">
        <f t="shared" si="0"/>
        <v>94.316702819956618</v>
      </c>
      <c r="I28" s="38">
        <f t="shared" si="1"/>
        <v>-26.199999999999989</v>
      </c>
    </row>
    <row r="29" spans="1:9" ht="76.5">
      <c r="A29" s="12" t="s">
        <v>192</v>
      </c>
      <c r="B29" s="32" t="s">
        <v>12</v>
      </c>
      <c r="C29" s="32" t="s">
        <v>20</v>
      </c>
      <c r="D29" s="32" t="s">
        <v>606</v>
      </c>
      <c r="E29" s="32" t="s">
        <v>167</v>
      </c>
      <c r="F29" s="5">
        <v>45</v>
      </c>
      <c r="G29" s="5">
        <v>45</v>
      </c>
      <c r="H29" s="13">
        <f t="shared" si="0"/>
        <v>100</v>
      </c>
      <c r="I29" s="38">
        <f t="shared" si="1"/>
        <v>0</v>
      </c>
    </row>
    <row r="30" spans="1:9" ht="27">
      <c r="A30" s="23" t="s">
        <v>326</v>
      </c>
      <c r="B30" s="30" t="s">
        <v>12</v>
      </c>
      <c r="C30" s="30" t="s">
        <v>20</v>
      </c>
      <c r="D30" s="30" t="s">
        <v>607</v>
      </c>
      <c r="E30" s="30"/>
      <c r="F30" s="6">
        <f>F32</f>
        <v>801.5</v>
      </c>
      <c r="G30" s="6">
        <f>G32</f>
        <v>795.8</v>
      </c>
      <c r="H30" s="11">
        <f t="shared" ref="H30" si="15">G30/F30*100</f>
        <v>99.288833437305044</v>
      </c>
      <c r="I30" s="37">
        <f t="shared" ref="I30" si="16">G30-F30</f>
        <v>-5.7000000000000455</v>
      </c>
    </row>
    <row r="31" spans="1:9" ht="38.25">
      <c r="A31" s="33" t="s">
        <v>390</v>
      </c>
      <c r="B31" s="30" t="s">
        <v>12</v>
      </c>
      <c r="C31" s="30" t="s">
        <v>20</v>
      </c>
      <c r="D31" s="30" t="s">
        <v>608</v>
      </c>
      <c r="E31" s="30"/>
      <c r="F31" s="6">
        <f>F32</f>
        <v>801.5</v>
      </c>
      <c r="G31" s="6">
        <f>G32</f>
        <v>795.8</v>
      </c>
      <c r="H31" s="11">
        <f t="shared" ref="H31" si="17">G31/F31*100</f>
        <v>99.288833437305044</v>
      </c>
      <c r="I31" s="37">
        <f t="shared" ref="I31" si="18">G31-F31</f>
        <v>-5.7000000000000455</v>
      </c>
    </row>
    <row r="32" spans="1:9" ht="25.5">
      <c r="A32" s="8" t="s">
        <v>19</v>
      </c>
      <c r="B32" s="30" t="s">
        <v>12</v>
      </c>
      <c r="C32" s="30" t="s">
        <v>20</v>
      </c>
      <c r="D32" s="30" t="s">
        <v>609</v>
      </c>
      <c r="E32" s="30"/>
      <c r="F32" s="6">
        <f>SUM(F33)</f>
        <v>801.5</v>
      </c>
      <c r="G32" s="6">
        <f>SUM(G33)</f>
        <v>795.8</v>
      </c>
      <c r="H32" s="11">
        <f t="shared" si="0"/>
        <v>99.288833437305044</v>
      </c>
      <c r="I32" s="37">
        <f t="shared" si="1"/>
        <v>-5.7000000000000455</v>
      </c>
    </row>
    <row r="33" spans="1:9" ht="102">
      <c r="A33" s="12" t="s">
        <v>173</v>
      </c>
      <c r="B33" s="32" t="s">
        <v>12</v>
      </c>
      <c r="C33" s="32" t="s">
        <v>20</v>
      </c>
      <c r="D33" s="32" t="s">
        <v>609</v>
      </c>
      <c r="E33" s="32" t="s">
        <v>166</v>
      </c>
      <c r="F33" s="5">
        <v>801.5</v>
      </c>
      <c r="G33" s="5">
        <v>795.8</v>
      </c>
      <c r="H33" s="13">
        <f t="shared" si="0"/>
        <v>99.288833437305044</v>
      </c>
      <c r="I33" s="38">
        <f t="shared" si="1"/>
        <v>-5.7000000000000455</v>
      </c>
    </row>
    <row r="34" spans="1:9" ht="25.5">
      <c r="A34" s="17" t="s">
        <v>323</v>
      </c>
      <c r="B34" s="30" t="s">
        <v>12</v>
      </c>
      <c r="C34" s="30" t="s">
        <v>20</v>
      </c>
      <c r="D34" s="30" t="s">
        <v>322</v>
      </c>
      <c r="E34" s="32"/>
      <c r="F34" s="6">
        <f>F35</f>
        <v>46480.19999999999</v>
      </c>
      <c r="G34" s="6">
        <f>G35</f>
        <v>44710.8</v>
      </c>
      <c r="H34" s="11">
        <f t="shared" si="0"/>
        <v>96.193217757238585</v>
      </c>
      <c r="I34" s="37">
        <f t="shared" si="1"/>
        <v>-1769.3999999999869</v>
      </c>
    </row>
    <row r="35" spans="1:9" ht="13.5">
      <c r="A35" s="16" t="s">
        <v>321</v>
      </c>
      <c r="B35" s="30" t="s">
        <v>12</v>
      </c>
      <c r="C35" s="30" t="s">
        <v>20</v>
      </c>
      <c r="D35" s="30" t="s">
        <v>601</v>
      </c>
      <c r="E35" s="30"/>
      <c r="F35" s="6">
        <f>F38+F40+F36</f>
        <v>46480.19999999999</v>
      </c>
      <c r="G35" s="6">
        <f>G38+G40+G36</f>
        <v>44710.8</v>
      </c>
      <c r="H35" s="11">
        <f t="shared" ref="H35:H37" si="19">G35/F35*100</f>
        <v>96.193217757238585</v>
      </c>
      <c r="I35" s="37">
        <f t="shared" ref="I35:I37" si="20">G35-F35</f>
        <v>-1769.3999999999869</v>
      </c>
    </row>
    <row r="36" spans="1:9" ht="25.5">
      <c r="A36" s="15" t="s">
        <v>28</v>
      </c>
      <c r="B36" s="30" t="s">
        <v>12</v>
      </c>
      <c r="C36" s="30" t="s">
        <v>20</v>
      </c>
      <c r="D36" s="30" t="s">
        <v>610</v>
      </c>
      <c r="E36" s="30"/>
      <c r="F36" s="6">
        <f>SUM(F37)</f>
        <v>50.7</v>
      </c>
      <c r="G36" s="6">
        <f>SUM(G37)</f>
        <v>50.1</v>
      </c>
      <c r="H36" s="11">
        <f t="shared" si="19"/>
        <v>98.81656804733727</v>
      </c>
      <c r="I36" s="37">
        <f t="shared" si="20"/>
        <v>-0.60000000000000142</v>
      </c>
    </row>
    <row r="37" spans="1:9" ht="51">
      <c r="A37" s="31" t="s">
        <v>198</v>
      </c>
      <c r="B37" s="32" t="s">
        <v>12</v>
      </c>
      <c r="C37" s="32" t="s">
        <v>20</v>
      </c>
      <c r="D37" s="32" t="s">
        <v>610</v>
      </c>
      <c r="E37" s="32" t="s">
        <v>167</v>
      </c>
      <c r="F37" s="5">
        <v>50.7</v>
      </c>
      <c r="G37" s="5">
        <v>50.1</v>
      </c>
      <c r="H37" s="13">
        <f t="shared" si="19"/>
        <v>98.81656804733727</v>
      </c>
      <c r="I37" s="38">
        <f t="shared" si="20"/>
        <v>-0.60000000000000142</v>
      </c>
    </row>
    <row r="38" spans="1:9" ht="25.5">
      <c r="A38" s="8" t="s">
        <v>23</v>
      </c>
      <c r="B38" s="30" t="s">
        <v>12</v>
      </c>
      <c r="C38" s="30" t="s">
        <v>20</v>
      </c>
      <c r="D38" s="30" t="s">
        <v>611</v>
      </c>
      <c r="E38" s="30"/>
      <c r="F38" s="6">
        <f>SUM(F39)</f>
        <v>1076.5</v>
      </c>
      <c r="G38" s="6">
        <f>SUM(G39)</f>
        <v>879.5</v>
      </c>
      <c r="H38" s="11">
        <f t="shared" si="0"/>
        <v>81.699953553181601</v>
      </c>
      <c r="I38" s="37">
        <f t="shared" si="1"/>
        <v>-197</v>
      </c>
    </row>
    <row r="39" spans="1:9" ht="51">
      <c r="A39" s="12" t="s">
        <v>193</v>
      </c>
      <c r="B39" s="32" t="s">
        <v>12</v>
      </c>
      <c r="C39" s="32" t="s">
        <v>20</v>
      </c>
      <c r="D39" s="32" t="s">
        <v>611</v>
      </c>
      <c r="E39" s="32" t="s">
        <v>167</v>
      </c>
      <c r="F39" s="5">
        <v>1076.5</v>
      </c>
      <c r="G39" s="5">
        <v>879.5</v>
      </c>
      <c r="H39" s="13">
        <f t="shared" si="0"/>
        <v>81.699953553181601</v>
      </c>
      <c r="I39" s="38">
        <f t="shared" si="1"/>
        <v>-197</v>
      </c>
    </row>
    <row r="40" spans="1:9" ht="25.5">
      <c r="A40" s="8" t="s">
        <v>19</v>
      </c>
      <c r="B40" s="30" t="s">
        <v>12</v>
      </c>
      <c r="C40" s="30" t="s">
        <v>20</v>
      </c>
      <c r="D40" s="30" t="s">
        <v>603</v>
      </c>
      <c r="E40" s="30"/>
      <c r="F40" s="6">
        <f>SUM(F41:F43)</f>
        <v>45352.999999999993</v>
      </c>
      <c r="G40" s="6">
        <f>SUM(G41:G43)</f>
        <v>43781.200000000004</v>
      </c>
      <c r="H40" s="11">
        <f t="shared" si="0"/>
        <v>96.534297620885084</v>
      </c>
      <c r="I40" s="37">
        <f t="shared" si="1"/>
        <v>-1571.7999999999884</v>
      </c>
    </row>
    <row r="41" spans="1:9" ht="102">
      <c r="A41" s="12" t="s">
        <v>173</v>
      </c>
      <c r="B41" s="32" t="s">
        <v>12</v>
      </c>
      <c r="C41" s="32" t="s">
        <v>20</v>
      </c>
      <c r="D41" s="32" t="s">
        <v>603</v>
      </c>
      <c r="E41" s="32" t="s">
        <v>166</v>
      </c>
      <c r="F41" s="5">
        <v>39966.1</v>
      </c>
      <c r="G41" s="5">
        <v>38870.6</v>
      </c>
      <c r="H41" s="13">
        <f t="shared" si="0"/>
        <v>97.258926940582143</v>
      </c>
      <c r="I41" s="38">
        <f t="shared" si="1"/>
        <v>-1095.5</v>
      </c>
    </row>
    <row r="42" spans="1:9" ht="51">
      <c r="A42" s="12" t="s">
        <v>191</v>
      </c>
      <c r="B42" s="32" t="s">
        <v>12</v>
      </c>
      <c r="C42" s="32" t="s">
        <v>20</v>
      </c>
      <c r="D42" s="32" t="s">
        <v>603</v>
      </c>
      <c r="E42" s="32" t="s">
        <v>167</v>
      </c>
      <c r="F42" s="5">
        <v>5061.2</v>
      </c>
      <c r="G42" s="5">
        <v>4588.3</v>
      </c>
      <c r="H42" s="13">
        <f t="shared" si="0"/>
        <v>90.656366079190704</v>
      </c>
      <c r="I42" s="38">
        <f t="shared" si="1"/>
        <v>-472.89999999999964</v>
      </c>
    </row>
    <row r="43" spans="1:9" ht="38.25">
      <c r="A43" s="12" t="s">
        <v>201</v>
      </c>
      <c r="B43" s="32" t="s">
        <v>12</v>
      </c>
      <c r="C43" s="32" t="s">
        <v>20</v>
      </c>
      <c r="D43" s="32" t="s">
        <v>603</v>
      </c>
      <c r="E43" s="32" t="s">
        <v>168</v>
      </c>
      <c r="F43" s="5">
        <v>325.7</v>
      </c>
      <c r="G43" s="5">
        <v>322.3</v>
      </c>
      <c r="H43" s="13">
        <f t="shared" si="0"/>
        <v>98.956094565551126</v>
      </c>
      <c r="I43" s="38">
        <f t="shared" si="1"/>
        <v>-3.3999999999999773</v>
      </c>
    </row>
    <row r="44" spans="1:9">
      <c r="A44" s="8" t="s">
        <v>25</v>
      </c>
      <c r="B44" s="30" t="s">
        <v>12</v>
      </c>
      <c r="C44" s="30" t="s">
        <v>24</v>
      </c>
      <c r="D44" s="30"/>
      <c r="E44" s="30"/>
      <c r="F44" s="6">
        <f>F47</f>
        <v>11.3</v>
      </c>
      <c r="G44" s="6">
        <f>G47</f>
        <v>11.3</v>
      </c>
      <c r="H44" s="11">
        <f t="shared" si="0"/>
        <v>100</v>
      </c>
      <c r="I44" s="37">
        <f t="shared" si="1"/>
        <v>0</v>
      </c>
    </row>
    <row r="45" spans="1:9" ht="25.5">
      <c r="A45" s="17" t="s">
        <v>323</v>
      </c>
      <c r="B45" s="30" t="s">
        <v>12</v>
      </c>
      <c r="C45" s="30" t="s">
        <v>24</v>
      </c>
      <c r="D45" s="30" t="s">
        <v>322</v>
      </c>
      <c r="E45" s="30"/>
      <c r="F45" s="6">
        <f>F46</f>
        <v>11.3</v>
      </c>
      <c r="G45" s="6">
        <f>G46</f>
        <v>11.3</v>
      </c>
      <c r="H45" s="11">
        <f t="shared" ref="H45" si="21">G45/F45*100</f>
        <v>100</v>
      </c>
      <c r="I45" s="37">
        <f t="shared" ref="I45" si="22">G45-F45</f>
        <v>0</v>
      </c>
    </row>
    <row r="46" spans="1:9" ht="13.5">
      <c r="A46" s="16" t="s">
        <v>321</v>
      </c>
      <c r="B46" s="30" t="s">
        <v>12</v>
      </c>
      <c r="C46" s="30" t="s">
        <v>24</v>
      </c>
      <c r="D46" s="30" t="s">
        <v>601</v>
      </c>
      <c r="E46" s="30"/>
      <c r="F46" s="6">
        <f>F47</f>
        <v>11.3</v>
      </c>
      <c r="G46" s="6">
        <f>G47</f>
        <v>11.3</v>
      </c>
      <c r="H46" s="11">
        <f t="shared" si="0"/>
        <v>100</v>
      </c>
      <c r="I46" s="37">
        <f t="shared" si="1"/>
        <v>0</v>
      </c>
    </row>
    <row r="47" spans="1:9" ht="63.75">
      <c r="A47" s="8" t="s">
        <v>26</v>
      </c>
      <c r="B47" s="30" t="s">
        <v>12</v>
      </c>
      <c r="C47" s="30" t="s">
        <v>24</v>
      </c>
      <c r="D47" s="30" t="s">
        <v>612</v>
      </c>
      <c r="E47" s="30"/>
      <c r="F47" s="6">
        <f>SUM(F48)</f>
        <v>11.3</v>
      </c>
      <c r="G47" s="6">
        <f>SUM(G48)</f>
        <v>11.3</v>
      </c>
      <c r="H47" s="11">
        <f t="shared" si="0"/>
        <v>100</v>
      </c>
      <c r="I47" s="37">
        <f t="shared" si="1"/>
        <v>0</v>
      </c>
    </row>
    <row r="48" spans="1:9" ht="89.25">
      <c r="A48" s="12" t="s">
        <v>194</v>
      </c>
      <c r="B48" s="32" t="s">
        <v>12</v>
      </c>
      <c r="C48" s="32" t="s">
        <v>24</v>
      </c>
      <c r="D48" s="32" t="s">
        <v>612</v>
      </c>
      <c r="E48" s="32" t="s">
        <v>167</v>
      </c>
      <c r="F48" s="5">
        <v>11.3</v>
      </c>
      <c r="G48" s="5">
        <v>11.3</v>
      </c>
      <c r="H48" s="13">
        <f t="shared" si="0"/>
        <v>100</v>
      </c>
      <c r="I48" s="38">
        <f t="shared" si="1"/>
        <v>0</v>
      </c>
    </row>
    <row r="49" spans="1:9" ht="51">
      <c r="A49" s="8" t="s">
        <v>102</v>
      </c>
      <c r="B49" s="30" t="s">
        <v>12</v>
      </c>
      <c r="C49" s="30" t="s">
        <v>70</v>
      </c>
      <c r="D49" s="30"/>
      <c r="E49" s="30"/>
      <c r="F49" s="6">
        <f>F52</f>
        <v>10830.2</v>
      </c>
      <c r="G49" s="6">
        <f>G52</f>
        <v>10502.2</v>
      </c>
      <c r="H49" s="11">
        <f t="shared" ref="H49:H64" si="23">G49/F49*100</f>
        <v>96.971431737179373</v>
      </c>
      <c r="I49" s="37">
        <f t="shared" ref="I49:I64" si="24">G49-F49</f>
        <v>-328</v>
      </c>
    </row>
    <row r="50" spans="1:9" ht="25.5">
      <c r="A50" s="17" t="s">
        <v>323</v>
      </c>
      <c r="B50" s="30" t="s">
        <v>12</v>
      </c>
      <c r="C50" s="30" t="s">
        <v>70</v>
      </c>
      <c r="D50" s="30" t="s">
        <v>322</v>
      </c>
      <c r="E50" s="30"/>
      <c r="F50" s="6">
        <f>F51</f>
        <v>10830.2</v>
      </c>
      <c r="G50" s="6">
        <f>G51</f>
        <v>10502.2</v>
      </c>
      <c r="H50" s="11">
        <f t="shared" ref="H50" si="25">G50/F50*100</f>
        <v>96.971431737179373</v>
      </c>
      <c r="I50" s="37">
        <f t="shared" ref="I50" si="26">G50-F50</f>
        <v>-328</v>
      </c>
    </row>
    <row r="51" spans="1:9" ht="13.5">
      <c r="A51" s="16" t="s">
        <v>321</v>
      </c>
      <c r="B51" s="30" t="s">
        <v>12</v>
      </c>
      <c r="C51" s="30" t="s">
        <v>70</v>
      </c>
      <c r="D51" s="30" t="s">
        <v>601</v>
      </c>
      <c r="E51" s="30"/>
      <c r="F51" s="6">
        <f>F52</f>
        <v>10830.2</v>
      </c>
      <c r="G51" s="6">
        <f>G52</f>
        <v>10502.2</v>
      </c>
      <c r="H51" s="11">
        <f t="shared" ref="H51" si="27">G51/F51*100</f>
        <v>96.971431737179373</v>
      </c>
      <c r="I51" s="37">
        <f t="shared" ref="I51" si="28">G51-F51</f>
        <v>-328</v>
      </c>
    </row>
    <row r="52" spans="1:9" ht="25.5">
      <c r="A52" s="8" t="s">
        <v>19</v>
      </c>
      <c r="B52" s="30" t="s">
        <v>12</v>
      </c>
      <c r="C52" s="30" t="s">
        <v>70</v>
      </c>
      <c r="D52" s="30" t="s">
        <v>603</v>
      </c>
      <c r="E52" s="30"/>
      <c r="F52" s="6">
        <f>SUM(F53:F55)</f>
        <v>10830.2</v>
      </c>
      <c r="G52" s="6">
        <f>SUM(G53:G55)</f>
        <v>10502.2</v>
      </c>
      <c r="H52" s="11">
        <f t="shared" si="23"/>
        <v>96.971431737179373</v>
      </c>
      <c r="I52" s="37">
        <f t="shared" si="24"/>
        <v>-328</v>
      </c>
    </row>
    <row r="53" spans="1:9" ht="102">
      <c r="A53" s="12" t="s">
        <v>173</v>
      </c>
      <c r="B53" s="32" t="s">
        <v>12</v>
      </c>
      <c r="C53" s="32" t="s">
        <v>70</v>
      </c>
      <c r="D53" s="32" t="s">
        <v>603</v>
      </c>
      <c r="E53" s="32">
        <v>100</v>
      </c>
      <c r="F53" s="5">
        <v>10490.4</v>
      </c>
      <c r="G53" s="5">
        <v>10187.6</v>
      </c>
      <c r="H53" s="13">
        <f t="shared" si="23"/>
        <v>97.113551437504782</v>
      </c>
      <c r="I53" s="38">
        <f t="shared" si="24"/>
        <v>-302.79999999999927</v>
      </c>
    </row>
    <row r="54" spans="1:9" ht="51">
      <c r="A54" s="12" t="s">
        <v>191</v>
      </c>
      <c r="B54" s="32" t="s">
        <v>12</v>
      </c>
      <c r="C54" s="32" t="s">
        <v>70</v>
      </c>
      <c r="D54" s="32" t="s">
        <v>603</v>
      </c>
      <c r="E54" s="32">
        <v>200</v>
      </c>
      <c r="F54" s="5">
        <v>339.1</v>
      </c>
      <c r="G54" s="5">
        <v>314.60000000000002</v>
      </c>
      <c r="H54" s="13">
        <f t="shared" si="23"/>
        <v>92.774992627543497</v>
      </c>
      <c r="I54" s="38">
        <f t="shared" si="24"/>
        <v>-24.5</v>
      </c>
    </row>
    <row r="55" spans="1:9" ht="38.25">
      <c r="A55" s="12" t="s">
        <v>201</v>
      </c>
      <c r="B55" s="32" t="s">
        <v>12</v>
      </c>
      <c r="C55" s="32" t="s">
        <v>70</v>
      </c>
      <c r="D55" s="32" t="s">
        <v>603</v>
      </c>
      <c r="E55" s="32">
        <v>800</v>
      </c>
      <c r="F55" s="5">
        <v>0.7</v>
      </c>
      <c r="G55" s="5">
        <v>0</v>
      </c>
      <c r="H55" s="13">
        <f t="shared" si="23"/>
        <v>0</v>
      </c>
      <c r="I55" s="38">
        <f t="shared" si="24"/>
        <v>-0.7</v>
      </c>
    </row>
    <row r="56" spans="1:9" ht="25.5">
      <c r="A56" s="8" t="s">
        <v>164</v>
      </c>
      <c r="B56" s="30" t="s">
        <v>12</v>
      </c>
      <c r="C56" s="30" t="s">
        <v>75</v>
      </c>
      <c r="D56" s="30"/>
      <c r="E56" s="30"/>
      <c r="F56" s="6">
        <f>F57</f>
        <v>1859.4</v>
      </c>
      <c r="G56" s="6">
        <f>G57</f>
        <v>1749.1</v>
      </c>
      <c r="H56" s="11">
        <f t="shared" si="23"/>
        <v>94.067978917930503</v>
      </c>
      <c r="I56" s="37">
        <f t="shared" si="24"/>
        <v>-110.30000000000018</v>
      </c>
    </row>
    <row r="57" spans="1:9" ht="25.5">
      <c r="A57" s="17" t="s">
        <v>323</v>
      </c>
      <c r="B57" s="30" t="s">
        <v>12</v>
      </c>
      <c r="C57" s="30" t="s">
        <v>75</v>
      </c>
      <c r="D57" s="30" t="s">
        <v>322</v>
      </c>
      <c r="E57" s="30"/>
      <c r="F57" s="6">
        <f>F58</f>
        <v>1859.4</v>
      </c>
      <c r="G57" s="6">
        <f>G58</f>
        <v>1749.1</v>
      </c>
      <c r="H57" s="11">
        <f t="shared" ref="H57" si="29">G57/F57*100</f>
        <v>94.067978917930503</v>
      </c>
      <c r="I57" s="37">
        <f t="shared" ref="I57" si="30">G57-F57</f>
        <v>-110.30000000000018</v>
      </c>
    </row>
    <row r="58" spans="1:9" ht="13.5">
      <c r="A58" s="16" t="s">
        <v>321</v>
      </c>
      <c r="B58" s="30" t="s">
        <v>12</v>
      </c>
      <c r="C58" s="30" t="s">
        <v>75</v>
      </c>
      <c r="D58" s="30" t="s">
        <v>601</v>
      </c>
      <c r="E58" s="30"/>
      <c r="F58" s="6">
        <f>F59+F61+F63</f>
        <v>1859.4</v>
      </c>
      <c r="G58" s="6">
        <f>G59+G61+G63</f>
        <v>1749.1</v>
      </c>
      <c r="H58" s="11">
        <f t="shared" ref="H58" si="31">G58/F58*100</f>
        <v>94.067978917930503</v>
      </c>
      <c r="I58" s="37">
        <f t="shared" ref="I58" si="32">G58-F58</f>
        <v>-110.30000000000018</v>
      </c>
    </row>
    <row r="59" spans="1:9" ht="25.5">
      <c r="A59" s="8" t="s">
        <v>165</v>
      </c>
      <c r="B59" s="30" t="s">
        <v>12</v>
      </c>
      <c r="C59" s="30" t="s">
        <v>75</v>
      </c>
      <c r="D59" s="30" t="s">
        <v>613</v>
      </c>
      <c r="E59" s="30"/>
      <c r="F59" s="6">
        <f>SUM(F60)</f>
        <v>1387.8</v>
      </c>
      <c r="G59" s="6">
        <f>SUM(G60)</f>
        <v>1279.3</v>
      </c>
      <c r="H59" s="11">
        <f t="shared" si="23"/>
        <v>92.181870586539844</v>
      </c>
      <c r="I59" s="37">
        <f t="shared" si="24"/>
        <v>-108.5</v>
      </c>
    </row>
    <row r="60" spans="1:9" ht="102">
      <c r="A60" s="12" t="s">
        <v>190</v>
      </c>
      <c r="B60" s="32" t="s">
        <v>12</v>
      </c>
      <c r="C60" s="32" t="s">
        <v>75</v>
      </c>
      <c r="D60" s="32" t="s">
        <v>613</v>
      </c>
      <c r="E60" s="32">
        <v>100</v>
      </c>
      <c r="F60" s="5">
        <v>1387.8</v>
      </c>
      <c r="G60" s="5">
        <v>1279.3</v>
      </c>
      <c r="H60" s="13">
        <f t="shared" si="23"/>
        <v>92.181870586539844</v>
      </c>
      <c r="I60" s="38">
        <f t="shared" si="24"/>
        <v>-108.5</v>
      </c>
    </row>
    <row r="61" spans="1:9" ht="25.5">
      <c r="A61" s="15" t="s">
        <v>28</v>
      </c>
      <c r="B61" s="30" t="s">
        <v>12</v>
      </c>
      <c r="C61" s="30" t="s">
        <v>75</v>
      </c>
      <c r="D61" s="30" t="s">
        <v>610</v>
      </c>
      <c r="E61" s="30"/>
      <c r="F61" s="6">
        <f>SUM(F62)</f>
        <v>152.69999999999999</v>
      </c>
      <c r="G61" s="6">
        <f>SUM(G62)</f>
        <v>151</v>
      </c>
      <c r="H61" s="11">
        <f t="shared" si="23"/>
        <v>98.886705959397517</v>
      </c>
      <c r="I61" s="37">
        <f t="shared" si="24"/>
        <v>-1.6999999999999886</v>
      </c>
    </row>
    <row r="62" spans="1:9" ht="51">
      <c r="A62" s="31" t="s">
        <v>198</v>
      </c>
      <c r="B62" s="32" t="s">
        <v>12</v>
      </c>
      <c r="C62" s="32" t="s">
        <v>75</v>
      </c>
      <c r="D62" s="32" t="s">
        <v>610</v>
      </c>
      <c r="E62" s="32" t="s">
        <v>167</v>
      </c>
      <c r="F62" s="5">
        <v>152.69999999999999</v>
      </c>
      <c r="G62" s="5">
        <v>151</v>
      </c>
      <c r="H62" s="13">
        <f t="shared" si="23"/>
        <v>98.886705959397517</v>
      </c>
      <c r="I62" s="38">
        <f t="shared" si="24"/>
        <v>-1.6999999999999886</v>
      </c>
    </row>
    <row r="63" spans="1:9" ht="25.5">
      <c r="A63" s="8" t="s">
        <v>19</v>
      </c>
      <c r="B63" s="30" t="s">
        <v>12</v>
      </c>
      <c r="C63" s="30" t="s">
        <v>75</v>
      </c>
      <c r="D63" s="30" t="s">
        <v>603</v>
      </c>
      <c r="E63" s="30"/>
      <c r="F63" s="6">
        <f>SUM(F64)</f>
        <v>318.89999999999998</v>
      </c>
      <c r="G63" s="6">
        <f>SUM(G64)</f>
        <v>318.8</v>
      </c>
      <c r="H63" s="11">
        <f t="shared" si="23"/>
        <v>99.968642207588601</v>
      </c>
      <c r="I63" s="37">
        <f t="shared" si="24"/>
        <v>-9.9999999999965894E-2</v>
      </c>
    </row>
    <row r="64" spans="1:9" ht="51">
      <c r="A64" s="12" t="s">
        <v>191</v>
      </c>
      <c r="B64" s="32" t="s">
        <v>12</v>
      </c>
      <c r="C64" s="32" t="s">
        <v>75</v>
      </c>
      <c r="D64" s="32" t="s">
        <v>603</v>
      </c>
      <c r="E64" s="32">
        <v>200</v>
      </c>
      <c r="F64" s="5">
        <v>318.89999999999998</v>
      </c>
      <c r="G64" s="5">
        <v>318.8</v>
      </c>
      <c r="H64" s="13">
        <f t="shared" si="23"/>
        <v>99.968642207588601</v>
      </c>
      <c r="I64" s="38">
        <f t="shared" si="24"/>
        <v>-9.9999999999965894E-2</v>
      </c>
    </row>
    <row r="65" spans="1:9">
      <c r="A65" s="8" t="s">
        <v>27</v>
      </c>
      <c r="B65" s="30" t="s">
        <v>12</v>
      </c>
      <c r="C65" s="30" t="s">
        <v>7</v>
      </c>
      <c r="D65" s="30"/>
      <c r="E65" s="30"/>
      <c r="F65" s="6">
        <f>F68</f>
        <v>5444</v>
      </c>
      <c r="G65" s="6">
        <f>G68</f>
        <v>0</v>
      </c>
      <c r="H65" s="11">
        <f t="shared" si="0"/>
        <v>0</v>
      </c>
      <c r="I65" s="37">
        <f t="shared" si="1"/>
        <v>-5444</v>
      </c>
    </row>
    <row r="66" spans="1:9" ht="25.5">
      <c r="A66" s="17" t="s">
        <v>323</v>
      </c>
      <c r="B66" s="30" t="s">
        <v>12</v>
      </c>
      <c r="C66" s="30" t="s">
        <v>7</v>
      </c>
      <c r="D66" s="30" t="s">
        <v>322</v>
      </c>
      <c r="E66" s="30"/>
      <c r="F66" s="6">
        <f>F67</f>
        <v>5444</v>
      </c>
      <c r="G66" s="6">
        <f>G67</f>
        <v>0</v>
      </c>
      <c r="H66" s="11">
        <f t="shared" ref="H66" si="33">G66/F66*100</f>
        <v>0</v>
      </c>
      <c r="I66" s="37">
        <f t="shared" ref="I66" si="34">G66-F66</f>
        <v>-5444</v>
      </c>
    </row>
    <row r="67" spans="1:9" ht="13.5">
      <c r="A67" s="16" t="s">
        <v>321</v>
      </c>
      <c r="B67" s="30" t="s">
        <v>12</v>
      </c>
      <c r="C67" s="30" t="s">
        <v>7</v>
      </c>
      <c r="D67" s="30" t="s">
        <v>601</v>
      </c>
      <c r="E67" s="30"/>
      <c r="F67" s="6">
        <f>F68</f>
        <v>5444</v>
      </c>
      <c r="G67" s="6">
        <f>G68</f>
        <v>0</v>
      </c>
      <c r="H67" s="11">
        <f t="shared" si="0"/>
        <v>0</v>
      </c>
      <c r="I67" s="37">
        <f t="shared" si="1"/>
        <v>-5444</v>
      </c>
    </row>
    <row r="68" spans="1:9" ht="25.5">
      <c r="A68" s="8" t="s">
        <v>28</v>
      </c>
      <c r="B68" s="30" t="s">
        <v>12</v>
      </c>
      <c r="C68" s="30" t="s">
        <v>7</v>
      </c>
      <c r="D68" s="30" t="s">
        <v>610</v>
      </c>
      <c r="E68" s="30"/>
      <c r="F68" s="6">
        <f>SUM(F69)</f>
        <v>5444</v>
      </c>
      <c r="G68" s="6">
        <f>SUM(G69)</f>
        <v>0</v>
      </c>
      <c r="H68" s="11">
        <f t="shared" si="0"/>
        <v>0</v>
      </c>
      <c r="I68" s="37">
        <f t="shared" si="1"/>
        <v>-5444</v>
      </c>
    </row>
    <row r="69" spans="1:9" ht="38.25">
      <c r="A69" s="12" t="s">
        <v>200</v>
      </c>
      <c r="B69" s="32" t="s">
        <v>12</v>
      </c>
      <c r="C69" s="32" t="s">
        <v>7</v>
      </c>
      <c r="D69" s="32" t="s">
        <v>610</v>
      </c>
      <c r="E69" s="32" t="s">
        <v>168</v>
      </c>
      <c r="F69" s="5">
        <v>5444</v>
      </c>
      <c r="G69" s="5"/>
      <c r="H69" s="13">
        <f t="shared" si="0"/>
        <v>0</v>
      </c>
      <c r="I69" s="38">
        <f t="shared" si="1"/>
        <v>-5444</v>
      </c>
    </row>
    <row r="70" spans="1:9">
      <c r="A70" s="8" t="s">
        <v>30</v>
      </c>
      <c r="B70" s="30" t="s">
        <v>12</v>
      </c>
      <c r="C70" s="30" t="s">
        <v>29</v>
      </c>
      <c r="D70" s="30"/>
      <c r="E70" s="30"/>
      <c r="F70" s="6">
        <f>F71+F84</f>
        <v>54993.4</v>
      </c>
      <c r="G70" s="6">
        <f>G71+G84</f>
        <v>54127.000000000007</v>
      </c>
      <c r="H70" s="11">
        <f t="shared" si="0"/>
        <v>98.424538217313369</v>
      </c>
      <c r="I70" s="37">
        <f t="shared" si="1"/>
        <v>-866.39999999999418</v>
      </c>
    </row>
    <row r="71" spans="1:9" ht="63.75">
      <c r="A71" s="21" t="s">
        <v>534</v>
      </c>
      <c r="B71" s="30" t="s">
        <v>12</v>
      </c>
      <c r="C71" s="30" t="s">
        <v>29</v>
      </c>
      <c r="D71" s="30" t="s">
        <v>60</v>
      </c>
      <c r="E71" s="30"/>
      <c r="F71" s="6">
        <f>F72+F78</f>
        <v>725.4</v>
      </c>
      <c r="G71" s="6">
        <f>G72+G78</f>
        <v>721.3</v>
      </c>
      <c r="H71" s="11">
        <f t="shared" si="0"/>
        <v>99.434794596084913</v>
      </c>
      <c r="I71" s="37">
        <f t="shared" si="1"/>
        <v>-4.1000000000000227</v>
      </c>
    </row>
    <row r="72" spans="1:9" ht="54">
      <c r="A72" s="22" t="s">
        <v>327</v>
      </c>
      <c r="B72" s="30" t="s">
        <v>12</v>
      </c>
      <c r="C72" s="30" t="s">
        <v>29</v>
      </c>
      <c r="D72" s="30" t="s">
        <v>614</v>
      </c>
      <c r="E72" s="30"/>
      <c r="F72" s="6">
        <f>F74+F76</f>
        <v>455</v>
      </c>
      <c r="G72" s="6">
        <f>G74+G76</f>
        <v>453.6</v>
      </c>
      <c r="H72" s="11">
        <f t="shared" ref="H72" si="35">G72/F72*100</f>
        <v>99.692307692307708</v>
      </c>
      <c r="I72" s="37">
        <f t="shared" ref="I72" si="36">G72-F72</f>
        <v>-1.3999999999999773</v>
      </c>
    </row>
    <row r="73" spans="1:9" ht="51">
      <c r="A73" s="33" t="s">
        <v>533</v>
      </c>
      <c r="B73" s="30" t="s">
        <v>12</v>
      </c>
      <c r="C73" s="30" t="s">
        <v>29</v>
      </c>
      <c r="D73" s="30" t="s">
        <v>615</v>
      </c>
      <c r="E73" s="30"/>
      <c r="F73" s="6">
        <f>F74+F76</f>
        <v>455</v>
      </c>
      <c r="G73" s="6">
        <f>G74+G76</f>
        <v>453.6</v>
      </c>
      <c r="H73" s="11">
        <f t="shared" ref="H73" si="37">G73/F73*100</f>
        <v>99.692307692307708</v>
      </c>
      <c r="I73" s="37">
        <f t="shared" ref="I73" si="38">G73-F73</f>
        <v>-1.3999999999999773</v>
      </c>
    </row>
    <row r="74" spans="1:9" ht="25.5">
      <c r="A74" s="8" t="s">
        <v>31</v>
      </c>
      <c r="B74" s="30" t="s">
        <v>12</v>
      </c>
      <c r="C74" s="30" t="s">
        <v>29</v>
      </c>
      <c r="D74" s="30" t="s">
        <v>616</v>
      </c>
      <c r="E74" s="30"/>
      <c r="F74" s="6">
        <f>F75</f>
        <v>200</v>
      </c>
      <c r="G74" s="6">
        <f>G75</f>
        <v>198.6</v>
      </c>
      <c r="H74" s="11">
        <f t="shared" si="0"/>
        <v>99.3</v>
      </c>
      <c r="I74" s="37">
        <f t="shared" si="1"/>
        <v>-1.4000000000000057</v>
      </c>
    </row>
    <row r="75" spans="1:9" ht="63.75">
      <c r="A75" s="12" t="s">
        <v>195</v>
      </c>
      <c r="B75" s="32" t="s">
        <v>12</v>
      </c>
      <c r="C75" s="32" t="s">
        <v>29</v>
      </c>
      <c r="D75" s="32" t="s">
        <v>616</v>
      </c>
      <c r="E75" s="32" t="s">
        <v>167</v>
      </c>
      <c r="F75" s="5">
        <v>200</v>
      </c>
      <c r="G75" s="5">
        <v>198.6</v>
      </c>
      <c r="H75" s="13">
        <f t="shared" si="0"/>
        <v>99.3</v>
      </c>
      <c r="I75" s="38">
        <f t="shared" si="1"/>
        <v>-1.4000000000000057</v>
      </c>
    </row>
    <row r="76" spans="1:9">
      <c r="A76" s="8" t="s">
        <v>32</v>
      </c>
      <c r="B76" s="30" t="s">
        <v>12</v>
      </c>
      <c r="C76" s="30" t="s">
        <v>29</v>
      </c>
      <c r="D76" s="30" t="s">
        <v>617</v>
      </c>
      <c r="E76" s="30"/>
      <c r="F76" s="6">
        <f>SUM(F77:F77)</f>
        <v>255</v>
      </c>
      <c r="G76" s="6">
        <f>SUM(G77:G77)</f>
        <v>255</v>
      </c>
      <c r="H76" s="11">
        <f t="shared" si="0"/>
        <v>100</v>
      </c>
      <c r="I76" s="37">
        <f t="shared" si="1"/>
        <v>0</v>
      </c>
    </row>
    <row r="77" spans="1:9" ht="38.25">
      <c r="A77" s="12" t="s">
        <v>445</v>
      </c>
      <c r="B77" s="32" t="s">
        <v>12</v>
      </c>
      <c r="C77" s="32" t="s">
        <v>29</v>
      </c>
      <c r="D77" s="32" t="s">
        <v>617</v>
      </c>
      <c r="E77" s="32" t="s">
        <v>167</v>
      </c>
      <c r="F77" s="5">
        <v>255</v>
      </c>
      <c r="G77" s="5">
        <v>255</v>
      </c>
      <c r="H77" s="13">
        <f t="shared" si="0"/>
        <v>100</v>
      </c>
      <c r="I77" s="38">
        <f t="shared" si="1"/>
        <v>0</v>
      </c>
    </row>
    <row r="78" spans="1:9" ht="94.5">
      <c r="A78" s="22" t="s">
        <v>328</v>
      </c>
      <c r="B78" s="30" t="s">
        <v>12</v>
      </c>
      <c r="C78" s="30" t="s">
        <v>29</v>
      </c>
      <c r="D78" s="30" t="s">
        <v>618</v>
      </c>
      <c r="E78" s="30"/>
      <c r="F78" s="6">
        <f>F79</f>
        <v>270.39999999999998</v>
      </c>
      <c r="G78" s="6">
        <f>G79</f>
        <v>267.7</v>
      </c>
      <c r="H78" s="11">
        <f t="shared" si="0"/>
        <v>99.001479289940832</v>
      </c>
      <c r="I78" s="37">
        <f t="shared" si="1"/>
        <v>-2.6999999999999886</v>
      </c>
    </row>
    <row r="79" spans="1:9" ht="51">
      <c r="A79" s="33" t="s">
        <v>535</v>
      </c>
      <c r="B79" s="30" t="s">
        <v>12</v>
      </c>
      <c r="C79" s="30" t="s">
        <v>29</v>
      </c>
      <c r="D79" s="30" t="s">
        <v>619</v>
      </c>
      <c r="E79" s="30"/>
      <c r="F79" s="6">
        <f>F80+F82</f>
        <v>270.39999999999998</v>
      </c>
      <c r="G79" s="6">
        <f>G80+G82</f>
        <v>267.7</v>
      </c>
      <c r="H79" s="11">
        <f t="shared" ref="H79" si="39">G79/F79*100</f>
        <v>99.001479289940832</v>
      </c>
      <c r="I79" s="37">
        <f t="shared" ref="I79" si="40">G79-F79</f>
        <v>-2.6999999999999886</v>
      </c>
    </row>
    <row r="80" spans="1:9">
      <c r="A80" s="8" t="s">
        <v>34</v>
      </c>
      <c r="B80" s="30" t="s">
        <v>12</v>
      </c>
      <c r="C80" s="30" t="s">
        <v>29</v>
      </c>
      <c r="D80" s="30" t="s">
        <v>620</v>
      </c>
      <c r="E80" s="30"/>
      <c r="F80" s="6">
        <f>SUM(F81)</f>
        <v>150</v>
      </c>
      <c r="G80" s="6">
        <f>SUM(G81)</f>
        <v>148</v>
      </c>
      <c r="H80" s="11">
        <f t="shared" si="0"/>
        <v>98.666666666666671</v>
      </c>
      <c r="I80" s="37">
        <f t="shared" si="1"/>
        <v>-2</v>
      </c>
    </row>
    <row r="81" spans="1:9" ht="25.5">
      <c r="A81" s="12" t="s">
        <v>233</v>
      </c>
      <c r="B81" s="32" t="s">
        <v>12</v>
      </c>
      <c r="C81" s="32" t="s">
        <v>29</v>
      </c>
      <c r="D81" s="32" t="s">
        <v>620</v>
      </c>
      <c r="E81" s="32" t="s">
        <v>169</v>
      </c>
      <c r="F81" s="5">
        <v>150</v>
      </c>
      <c r="G81" s="5">
        <v>148</v>
      </c>
      <c r="H81" s="13">
        <f t="shared" si="0"/>
        <v>98.666666666666671</v>
      </c>
      <c r="I81" s="38">
        <f t="shared" si="1"/>
        <v>-2</v>
      </c>
    </row>
    <row r="82" spans="1:9">
      <c r="A82" s="8" t="s">
        <v>32</v>
      </c>
      <c r="B82" s="30" t="s">
        <v>12</v>
      </c>
      <c r="C82" s="30" t="s">
        <v>29</v>
      </c>
      <c r="D82" s="30" t="s">
        <v>621</v>
      </c>
      <c r="E82" s="30"/>
      <c r="F82" s="6">
        <f>SUM(F83)</f>
        <v>120.4</v>
      </c>
      <c r="G82" s="6">
        <f>SUM(G83)</f>
        <v>119.7</v>
      </c>
      <c r="H82" s="11">
        <f t="shared" si="0"/>
        <v>99.418604651162795</v>
      </c>
      <c r="I82" s="37">
        <f t="shared" si="1"/>
        <v>-0.70000000000000284</v>
      </c>
    </row>
    <row r="83" spans="1:9" ht="38.25">
      <c r="A83" s="12" t="s">
        <v>196</v>
      </c>
      <c r="B83" s="32" t="s">
        <v>12</v>
      </c>
      <c r="C83" s="32" t="s">
        <v>29</v>
      </c>
      <c r="D83" s="32" t="s">
        <v>621</v>
      </c>
      <c r="E83" s="32" t="s">
        <v>167</v>
      </c>
      <c r="F83" s="5">
        <v>120.4</v>
      </c>
      <c r="G83" s="5">
        <v>119.7</v>
      </c>
      <c r="H83" s="13">
        <f t="shared" si="0"/>
        <v>99.418604651162795</v>
      </c>
      <c r="I83" s="38">
        <f t="shared" si="1"/>
        <v>-0.70000000000000284</v>
      </c>
    </row>
    <row r="84" spans="1:9" ht="25.5">
      <c r="A84" s="17" t="s">
        <v>323</v>
      </c>
      <c r="B84" s="30" t="s">
        <v>12</v>
      </c>
      <c r="C84" s="30" t="s">
        <v>29</v>
      </c>
      <c r="D84" s="30" t="s">
        <v>322</v>
      </c>
      <c r="E84" s="32"/>
      <c r="F84" s="6">
        <f>F85</f>
        <v>54268</v>
      </c>
      <c r="G84" s="6">
        <f>G85</f>
        <v>53405.700000000004</v>
      </c>
      <c r="H84" s="11">
        <f t="shared" si="0"/>
        <v>98.411034126925628</v>
      </c>
      <c r="I84" s="37">
        <f t="shared" si="1"/>
        <v>-862.29999999999563</v>
      </c>
    </row>
    <row r="85" spans="1:9" ht="13.5">
      <c r="A85" s="16" t="s">
        <v>321</v>
      </c>
      <c r="B85" s="30" t="s">
        <v>12</v>
      </c>
      <c r="C85" s="30" t="s">
        <v>29</v>
      </c>
      <c r="D85" s="30" t="s">
        <v>601</v>
      </c>
      <c r="E85" s="30"/>
      <c r="F85" s="6">
        <f>F86+F89+F91+F93</f>
        <v>54268</v>
      </c>
      <c r="G85" s="6">
        <f>G86+G89+G91+G93</f>
        <v>53405.700000000004</v>
      </c>
      <c r="H85" s="11">
        <f t="shared" ref="H85" si="41">G85/F85*100</f>
        <v>98.411034126925628</v>
      </c>
      <c r="I85" s="37">
        <f t="shared" ref="I85" si="42">G85-F85</f>
        <v>-862.29999999999563</v>
      </c>
    </row>
    <row r="86" spans="1:9" ht="25.5">
      <c r="A86" s="8" t="s">
        <v>35</v>
      </c>
      <c r="B86" s="30" t="s">
        <v>12</v>
      </c>
      <c r="C86" s="30" t="s">
        <v>29</v>
      </c>
      <c r="D86" s="30" t="s">
        <v>622</v>
      </c>
      <c r="E86" s="30"/>
      <c r="F86" s="6">
        <f>SUM(F87:F88)</f>
        <v>52665.599999999999</v>
      </c>
      <c r="G86" s="6">
        <f>SUM(G87:G88)</f>
        <v>51946.400000000001</v>
      </c>
      <c r="H86" s="11">
        <f t="shared" si="0"/>
        <v>98.634402722080452</v>
      </c>
      <c r="I86" s="37">
        <f t="shared" si="1"/>
        <v>-719.19999999999709</v>
      </c>
    </row>
    <row r="87" spans="1:9" ht="102">
      <c r="A87" s="12" t="s">
        <v>175</v>
      </c>
      <c r="B87" s="32" t="s">
        <v>12</v>
      </c>
      <c r="C87" s="32" t="s">
        <v>29</v>
      </c>
      <c r="D87" s="32" t="s">
        <v>622</v>
      </c>
      <c r="E87" s="32" t="s">
        <v>166</v>
      </c>
      <c r="F87" s="5">
        <v>45981.7</v>
      </c>
      <c r="G87" s="5">
        <v>45515.5</v>
      </c>
      <c r="H87" s="13">
        <f t="shared" si="0"/>
        <v>98.986118390577133</v>
      </c>
      <c r="I87" s="38">
        <f t="shared" si="1"/>
        <v>-466.19999999999709</v>
      </c>
    </row>
    <row r="88" spans="1:9" ht="63.75">
      <c r="A88" s="12" t="s">
        <v>197</v>
      </c>
      <c r="B88" s="32" t="s">
        <v>12</v>
      </c>
      <c r="C88" s="32" t="s">
        <v>29</v>
      </c>
      <c r="D88" s="32" t="s">
        <v>622</v>
      </c>
      <c r="E88" s="32">
        <v>200</v>
      </c>
      <c r="F88" s="5">
        <v>6683.9</v>
      </c>
      <c r="G88" s="5">
        <v>6430.9</v>
      </c>
      <c r="H88" s="13">
        <f>G88/F88*100</f>
        <v>96.214784781340228</v>
      </c>
      <c r="I88" s="38">
        <f>G88-F88</f>
        <v>-253</v>
      </c>
    </row>
    <row r="89" spans="1:9" ht="25.5">
      <c r="A89" s="8" t="s">
        <v>28</v>
      </c>
      <c r="B89" s="30" t="s">
        <v>12</v>
      </c>
      <c r="C89" s="30" t="s">
        <v>29</v>
      </c>
      <c r="D89" s="30" t="s">
        <v>610</v>
      </c>
      <c r="E89" s="30"/>
      <c r="F89" s="6">
        <f>SUM(F90)</f>
        <v>258.8</v>
      </c>
      <c r="G89" s="6">
        <f>SUM(G90)</f>
        <v>258.8</v>
      </c>
      <c r="H89" s="11">
        <f t="shared" si="0"/>
        <v>100</v>
      </c>
      <c r="I89" s="37">
        <f t="shared" si="1"/>
        <v>0</v>
      </c>
    </row>
    <row r="90" spans="1:9" ht="51">
      <c r="A90" s="12" t="s">
        <v>198</v>
      </c>
      <c r="B90" s="32" t="s">
        <v>12</v>
      </c>
      <c r="C90" s="32" t="s">
        <v>29</v>
      </c>
      <c r="D90" s="32" t="s">
        <v>610</v>
      </c>
      <c r="E90" s="32" t="s">
        <v>167</v>
      </c>
      <c r="F90" s="5">
        <v>258.8</v>
      </c>
      <c r="G90" s="5">
        <v>258.8</v>
      </c>
      <c r="H90" s="13">
        <f t="shared" si="0"/>
        <v>100</v>
      </c>
      <c r="I90" s="38">
        <f t="shared" si="1"/>
        <v>0</v>
      </c>
    </row>
    <row r="91" spans="1:9" ht="38.25">
      <c r="A91" s="8" t="s">
        <v>425</v>
      </c>
      <c r="B91" s="30" t="s">
        <v>12</v>
      </c>
      <c r="C91" s="30" t="s">
        <v>29</v>
      </c>
      <c r="D91" s="30" t="s">
        <v>623</v>
      </c>
      <c r="E91" s="30"/>
      <c r="F91" s="6">
        <f>SUM(F92)</f>
        <v>414.5</v>
      </c>
      <c r="G91" s="6">
        <f>SUM(G92)</f>
        <v>414.5</v>
      </c>
      <c r="H91" s="11">
        <f t="shared" si="0"/>
        <v>100</v>
      </c>
      <c r="I91" s="37">
        <f t="shared" si="1"/>
        <v>0</v>
      </c>
    </row>
    <row r="92" spans="1:9" ht="63.75">
      <c r="A92" s="12" t="s">
        <v>473</v>
      </c>
      <c r="B92" s="32" t="s">
        <v>12</v>
      </c>
      <c r="C92" s="32" t="s">
        <v>29</v>
      </c>
      <c r="D92" s="32" t="s">
        <v>623</v>
      </c>
      <c r="E92" s="32" t="s">
        <v>167</v>
      </c>
      <c r="F92" s="5">
        <v>414.5</v>
      </c>
      <c r="G92" s="5">
        <v>414.5</v>
      </c>
      <c r="H92" s="13">
        <f t="shared" si="0"/>
        <v>100</v>
      </c>
      <c r="I92" s="38">
        <f t="shared" si="1"/>
        <v>0</v>
      </c>
    </row>
    <row r="93" spans="1:9" ht="51">
      <c r="A93" s="8" t="s">
        <v>426</v>
      </c>
      <c r="B93" s="30" t="s">
        <v>12</v>
      </c>
      <c r="C93" s="30" t="s">
        <v>29</v>
      </c>
      <c r="D93" s="30" t="s">
        <v>624</v>
      </c>
      <c r="E93" s="30"/>
      <c r="F93" s="6">
        <f>F94</f>
        <v>929.1</v>
      </c>
      <c r="G93" s="6">
        <f>G94</f>
        <v>786</v>
      </c>
      <c r="H93" s="11">
        <f t="shared" ref="H93:H94" si="43">G93/F93*100</f>
        <v>84.597998062641267</v>
      </c>
      <c r="I93" s="37">
        <f t="shared" ref="I93:I94" si="44">G93-F93</f>
        <v>-143.10000000000002</v>
      </c>
    </row>
    <row r="94" spans="1:9" ht="127.5">
      <c r="A94" s="12" t="s">
        <v>490</v>
      </c>
      <c r="B94" s="32" t="s">
        <v>12</v>
      </c>
      <c r="C94" s="32" t="s">
        <v>29</v>
      </c>
      <c r="D94" s="32" t="s">
        <v>624</v>
      </c>
      <c r="E94" s="32" t="s">
        <v>166</v>
      </c>
      <c r="F94" s="5">
        <v>929.1</v>
      </c>
      <c r="G94" s="5">
        <v>786</v>
      </c>
      <c r="H94" s="13">
        <f t="shared" si="43"/>
        <v>84.597998062641267</v>
      </c>
      <c r="I94" s="38">
        <f t="shared" si="44"/>
        <v>-143.10000000000002</v>
      </c>
    </row>
    <row r="95" spans="1:9">
      <c r="A95" s="8" t="s">
        <v>103</v>
      </c>
      <c r="B95" s="30" t="s">
        <v>14</v>
      </c>
      <c r="C95" s="30"/>
      <c r="D95" s="30"/>
      <c r="E95" s="30"/>
      <c r="F95" s="6">
        <f>F96</f>
        <v>1560</v>
      </c>
      <c r="G95" s="6">
        <f>G96</f>
        <v>1560</v>
      </c>
      <c r="H95" s="11">
        <f t="shared" ref="H95:H100" si="45">G95/F95*100</f>
        <v>100</v>
      </c>
      <c r="I95" s="37">
        <f t="shared" ref="I95:I100" si="46">G95-F95</f>
        <v>0</v>
      </c>
    </row>
    <row r="96" spans="1:9" ht="25.5">
      <c r="A96" s="8" t="s">
        <v>104</v>
      </c>
      <c r="B96" s="30" t="s">
        <v>14</v>
      </c>
      <c r="C96" s="30" t="s">
        <v>17</v>
      </c>
      <c r="D96" s="30"/>
      <c r="E96" s="30"/>
      <c r="F96" s="6">
        <f>F99</f>
        <v>1560</v>
      </c>
      <c r="G96" s="6">
        <f>G99</f>
        <v>1560</v>
      </c>
      <c r="H96" s="11">
        <f t="shared" si="45"/>
        <v>100</v>
      </c>
      <c r="I96" s="37">
        <f t="shared" si="46"/>
        <v>0</v>
      </c>
    </row>
    <row r="97" spans="1:9" ht="25.5">
      <c r="A97" s="17" t="s">
        <v>323</v>
      </c>
      <c r="B97" s="30" t="s">
        <v>14</v>
      </c>
      <c r="C97" s="30" t="s">
        <v>17</v>
      </c>
      <c r="D97" s="30" t="s">
        <v>322</v>
      </c>
      <c r="E97" s="30"/>
      <c r="F97" s="6">
        <f>F98</f>
        <v>1560</v>
      </c>
      <c r="G97" s="6">
        <f>G98</f>
        <v>1560</v>
      </c>
      <c r="H97" s="11">
        <f t="shared" si="45"/>
        <v>100</v>
      </c>
      <c r="I97" s="37">
        <f t="shared" si="46"/>
        <v>0</v>
      </c>
    </row>
    <row r="98" spans="1:9" ht="13.5">
      <c r="A98" s="16" t="s">
        <v>321</v>
      </c>
      <c r="B98" s="30" t="s">
        <v>14</v>
      </c>
      <c r="C98" s="30" t="s">
        <v>17</v>
      </c>
      <c r="D98" s="30" t="s">
        <v>601</v>
      </c>
      <c r="E98" s="30"/>
      <c r="F98" s="6">
        <f>F99</f>
        <v>1560</v>
      </c>
      <c r="G98" s="6">
        <f>G99</f>
        <v>1560</v>
      </c>
      <c r="H98" s="11">
        <f t="shared" si="45"/>
        <v>100</v>
      </c>
      <c r="I98" s="37">
        <f t="shared" si="46"/>
        <v>0</v>
      </c>
    </row>
    <row r="99" spans="1:9" ht="38.25">
      <c r="A99" s="8" t="s">
        <v>105</v>
      </c>
      <c r="B99" s="30" t="s">
        <v>14</v>
      </c>
      <c r="C99" s="30" t="s">
        <v>17</v>
      </c>
      <c r="D99" s="30" t="s">
        <v>625</v>
      </c>
      <c r="E99" s="30"/>
      <c r="F99" s="6">
        <f>SUM(F100)</f>
        <v>1560</v>
      </c>
      <c r="G99" s="6">
        <f>SUM(G100)</f>
        <v>1560</v>
      </c>
      <c r="H99" s="11">
        <f t="shared" si="45"/>
        <v>100</v>
      </c>
      <c r="I99" s="37">
        <f t="shared" si="46"/>
        <v>0</v>
      </c>
    </row>
    <row r="100" spans="1:9" ht="51">
      <c r="A100" s="12" t="s">
        <v>212</v>
      </c>
      <c r="B100" s="32" t="s">
        <v>14</v>
      </c>
      <c r="C100" s="32" t="s">
        <v>17</v>
      </c>
      <c r="D100" s="32" t="s">
        <v>625</v>
      </c>
      <c r="E100" s="32">
        <v>500</v>
      </c>
      <c r="F100" s="5">
        <v>1560</v>
      </c>
      <c r="G100" s="5">
        <v>1560</v>
      </c>
      <c r="H100" s="13">
        <f t="shared" si="45"/>
        <v>100</v>
      </c>
      <c r="I100" s="38">
        <f t="shared" si="46"/>
        <v>0</v>
      </c>
    </row>
    <row r="101" spans="1:9" ht="38.25">
      <c r="A101" s="8" t="s">
        <v>36</v>
      </c>
      <c r="B101" s="30" t="s">
        <v>17</v>
      </c>
      <c r="C101" s="30"/>
      <c r="D101" s="30"/>
      <c r="E101" s="30"/>
      <c r="F101" s="6">
        <f>F102+F117+F133</f>
        <v>7300.4</v>
      </c>
      <c r="G101" s="6">
        <f>G102+G117+G133</f>
        <v>7265.9999999999991</v>
      </c>
      <c r="H101" s="11">
        <f t="shared" si="0"/>
        <v>99.528792942852434</v>
      </c>
      <c r="I101" s="37">
        <f t="shared" si="1"/>
        <v>-34.400000000000546</v>
      </c>
    </row>
    <row r="102" spans="1:9">
      <c r="A102" s="8" t="s">
        <v>37</v>
      </c>
      <c r="B102" s="30" t="s">
        <v>17</v>
      </c>
      <c r="C102" s="30" t="s">
        <v>20</v>
      </c>
      <c r="D102" s="30"/>
      <c r="E102" s="30"/>
      <c r="F102" s="6">
        <f t="shared" ref="F102:G103" si="47">F103</f>
        <v>1916.7</v>
      </c>
      <c r="G102" s="6">
        <f t="shared" si="47"/>
        <v>1908.7</v>
      </c>
      <c r="H102" s="11">
        <f t="shared" si="0"/>
        <v>99.582615954505144</v>
      </c>
      <c r="I102" s="37">
        <f t="shared" si="1"/>
        <v>-8</v>
      </c>
    </row>
    <row r="103" spans="1:9" ht="25.5">
      <c r="A103" s="17" t="s">
        <v>323</v>
      </c>
      <c r="B103" s="30" t="s">
        <v>17</v>
      </c>
      <c r="C103" s="30" t="s">
        <v>20</v>
      </c>
      <c r="D103" s="30" t="s">
        <v>322</v>
      </c>
      <c r="E103" s="30"/>
      <c r="F103" s="6">
        <f t="shared" si="47"/>
        <v>1916.7</v>
      </c>
      <c r="G103" s="6">
        <f t="shared" si="47"/>
        <v>1908.7</v>
      </c>
      <c r="H103" s="11">
        <f>G103/F103*100</f>
        <v>99.582615954505144</v>
      </c>
      <c r="I103" s="37">
        <f>G103-F103</f>
        <v>-8</v>
      </c>
    </row>
    <row r="104" spans="1:9" ht="13.5">
      <c r="A104" s="16" t="s">
        <v>321</v>
      </c>
      <c r="B104" s="30" t="s">
        <v>17</v>
      </c>
      <c r="C104" s="30" t="s">
        <v>20</v>
      </c>
      <c r="D104" s="30" t="s">
        <v>601</v>
      </c>
      <c r="E104" s="30"/>
      <c r="F104" s="6">
        <f>F105+F107+F110+F113</f>
        <v>1916.7</v>
      </c>
      <c r="G104" s="6">
        <f>G105+G107+G110+G113</f>
        <v>1908.7</v>
      </c>
      <c r="H104" s="11">
        <f>G104/F104*100</f>
        <v>99.582615954505144</v>
      </c>
      <c r="I104" s="37">
        <f>G104-F104</f>
        <v>-8</v>
      </c>
    </row>
    <row r="105" spans="1:9" ht="25.5">
      <c r="A105" s="8" t="s">
        <v>28</v>
      </c>
      <c r="B105" s="30" t="s">
        <v>17</v>
      </c>
      <c r="C105" s="30" t="s">
        <v>20</v>
      </c>
      <c r="D105" s="30" t="s">
        <v>610</v>
      </c>
      <c r="E105" s="30"/>
      <c r="F105" s="6">
        <f>SUM(F106:F106)</f>
        <v>279</v>
      </c>
      <c r="G105" s="6">
        <f>SUM(G106:G106)</f>
        <v>279</v>
      </c>
      <c r="H105" s="11">
        <f t="shared" si="0"/>
        <v>100</v>
      </c>
      <c r="I105" s="37">
        <f t="shared" si="1"/>
        <v>0</v>
      </c>
    </row>
    <row r="106" spans="1:9" ht="51">
      <c r="A106" s="12" t="s">
        <v>198</v>
      </c>
      <c r="B106" s="32" t="s">
        <v>17</v>
      </c>
      <c r="C106" s="32" t="s">
        <v>20</v>
      </c>
      <c r="D106" s="32" t="s">
        <v>610</v>
      </c>
      <c r="E106" s="32" t="s">
        <v>167</v>
      </c>
      <c r="F106" s="5">
        <v>279</v>
      </c>
      <c r="G106" s="5">
        <v>279</v>
      </c>
      <c r="H106" s="13">
        <f t="shared" si="0"/>
        <v>100</v>
      </c>
      <c r="I106" s="38">
        <f t="shared" si="1"/>
        <v>0</v>
      </c>
    </row>
    <row r="107" spans="1:9">
      <c r="A107" s="8" t="s">
        <v>32</v>
      </c>
      <c r="B107" s="30" t="s">
        <v>17</v>
      </c>
      <c r="C107" s="30" t="s">
        <v>20</v>
      </c>
      <c r="D107" s="30" t="s">
        <v>626</v>
      </c>
      <c r="E107" s="30"/>
      <c r="F107" s="6">
        <f>SUM(F108:F109)</f>
        <v>308</v>
      </c>
      <c r="G107" s="6">
        <f>SUM(G108:G109)</f>
        <v>308</v>
      </c>
      <c r="H107" s="11">
        <f t="shared" ref="H107:H109" si="48">G107/F107*100</f>
        <v>100</v>
      </c>
      <c r="I107" s="37">
        <f t="shared" ref="I107:I109" si="49">G107-F107</f>
        <v>0</v>
      </c>
    </row>
    <row r="108" spans="1:9" ht="38.25">
      <c r="A108" s="12" t="s">
        <v>196</v>
      </c>
      <c r="B108" s="32" t="s">
        <v>17</v>
      </c>
      <c r="C108" s="32" t="s">
        <v>20</v>
      </c>
      <c r="D108" s="32" t="s">
        <v>626</v>
      </c>
      <c r="E108" s="32" t="s">
        <v>167</v>
      </c>
      <c r="F108" s="5">
        <v>298</v>
      </c>
      <c r="G108" s="5">
        <v>298</v>
      </c>
      <c r="H108" s="13">
        <f t="shared" si="48"/>
        <v>100</v>
      </c>
      <c r="I108" s="38">
        <f t="shared" si="49"/>
        <v>0</v>
      </c>
    </row>
    <row r="109" spans="1:9" ht="25.5">
      <c r="A109" s="12" t="s">
        <v>235</v>
      </c>
      <c r="B109" s="32" t="s">
        <v>17</v>
      </c>
      <c r="C109" s="32" t="s">
        <v>20</v>
      </c>
      <c r="D109" s="32" t="s">
        <v>626</v>
      </c>
      <c r="E109" s="32" t="s">
        <v>169</v>
      </c>
      <c r="F109" s="5">
        <v>10</v>
      </c>
      <c r="G109" s="5">
        <v>10</v>
      </c>
      <c r="H109" s="13">
        <f t="shared" si="48"/>
        <v>100</v>
      </c>
      <c r="I109" s="38">
        <f t="shared" si="49"/>
        <v>0</v>
      </c>
    </row>
    <row r="110" spans="1:9" ht="114.75" customHeight="1">
      <c r="A110" s="8" t="s">
        <v>38</v>
      </c>
      <c r="B110" s="30" t="s">
        <v>17</v>
      </c>
      <c r="C110" s="30" t="s">
        <v>20</v>
      </c>
      <c r="D110" s="30" t="s">
        <v>627</v>
      </c>
      <c r="E110" s="30"/>
      <c r="F110" s="6">
        <f>SUM(F111:F112)</f>
        <v>1201</v>
      </c>
      <c r="G110" s="6">
        <f>SUM(G111:G112)</f>
        <v>1201</v>
      </c>
      <c r="H110" s="11">
        <f t="shared" si="0"/>
        <v>100</v>
      </c>
      <c r="I110" s="37">
        <f t="shared" si="1"/>
        <v>0</v>
      </c>
    </row>
    <row r="111" spans="1:9" ht="178.5">
      <c r="A111" s="12" t="s">
        <v>176</v>
      </c>
      <c r="B111" s="32" t="s">
        <v>17</v>
      </c>
      <c r="C111" s="32" t="s">
        <v>20</v>
      </c>
      <c r="D111" s="32" t="s">
        <v>627</v>
      </c>
      <c r="E111" s="32" t="s">
        <v>166</v>
      </c>
      <c r="F111" s="5">
        <v>1174</v>
      </c>
      <c r="G111" s="5">
        <v>1174</v>
      </c>
      <c r="H111" s="13">
        <f t="shared" si="0"/>
        <v>100</v>
      </c>
      <c r="I111" s="38">
        <f t="shared" si="1"/>
        <v>0</v>
      </c>
    </row>
    <row r="112" spans="1:9" ht="140.25">
      <c r="A112" s="12" t="s">
        <v>199</v>
      </c>
      <c r="B112" s="32" t="s">
        <v>17</v>
      </c>
      <c r="C112" s="32" t="s">
        <v>20</v>
      </c>
      <c r="D112" s="32" t="s">
        <v>627</v>
      </c>
      <c r="E112" s="32" t="s">
        <v>167</v>
      </c>
      <c r="F112" s="5">
        <v>27</v>
      </c>
      <c r="G112" s="5">
        <v>27</v>
      </c>
      <c r="H112" s="13">
        <f t="shared" si="0"/>
        <v>100</v>
      </c>
      <c r="I112" s="38">
        <f t="shared" si="1"/>
        <v>0</v>
      </c>
    </row>
    <row r="113" spans="1:9" ht="25.5">
      <c r="A113" s="17" t="s">
        <v>323</v>
      </c>
      <c r="B113" s="30" t="s">
        <v>17</v>
      </c>
      <c r="C113" s="30" t="s">
        <v>20</v>
      </c>
      <c r="D113" s="30" t="s">
        <v>322</v>
      </c>
      <c r="E113" s="32"/>
      <c r="F113" s="6">
        <f t="shared" ref="F113:G115" si="50">F114</f>
        <v>128.69999999999999</v>
      </c>
      <c r="G113" s="6">
        <f t="shared" si="50"/>
        <v>120.7</v>
      </c>
      <c r="H113" s="11">
        <f t="shared" ref="H113:H116" si="51">G113/F113*100</f>
        <v>93.783993783993793</v>
      </c>
      <c r="I113" s="37">
        <f t="shared" ref="I113:I116" si="52">G113-F113</f>
        <v>-7.9999999999999858</v>
      </c>
    </row>
    <row r="114" spans="1:9" ht="13.5">
      <c r="A114" s="16" t="s">
        <v>321</v>
      </c>
      <c r="B114" s="30" t="s">
        <v>17</v>
      </c>
      <c r="C114" s="30" t="s">
        <v>20</v>
      </c>
      <c r="D114" s="30" t="s">
        <v>601</v>
      </c>
      <c r="E114" s="32"/>
      <c r="F114" s="6">
        <f t="shared" si="50"/>
        <v>128.69999999999999</v>
      </c>
      <c r="G114" s="6">
        <f t="shared" si="50"/>
        <v>120.7</v>
      </c>
      <c r="H114" s="11">
        <f t="shared" si="51"/>
        <v>93.783993783993793</v>
      </c>
      <c r="I114" s="37">
        <f t="shared" si="52"/>
        <v>-7.9999999999999858</v>
      </c>
    </row>
    <row r="115" spans="1:9" ht="25.5">
      <c r="A115" s="8" t="s">
        <v>19</v>
      </c>
      <c r="B115" s="30" t="s">
        <v>17</v>
      </c>
      <c r="C115" s="30" t="s">
        <v>20</v>
      </c>
      <c r="D115" s="30" t="s">
        <v>603</v>
      </c>
      <c r="E115" s="32"/>
      <c r="F115" s="6">
        <f t="shared" si="50"/>
        <v>128.69999999999999</v>
      </c>
      <c r="G115" s="6">
        <f t="shared" si="50"/>
        <v>120.7</v>
      </c>
      <c r="H115" s="11">
        <f t="shared" si="51"/>
        <v>93.783993783993793</v>
      </c>
      <c r="I115" s="37">
        <f t="shared" si="52"/>
        <v>-7.9999999999999858</v>
      </c>
    </row>
    <row r="116" spans="1:9" ht="102">
      <c r="A116" s="12" t="s">
        <v>173</v>
      </c>
      <c r="B116" s="32" t="s">
        <v>17</v>
      </c>
      <c r="C116" s="32" t="s">
        <v>20</v>
      </c>
      <c r="D116" s="32" t="s">
        <v>603</v>
      </c>
      <c r="E116" s="32" t="s">
        <v>166</v>
      </c>
      <c r="F116" s="5">
        <v>128.69999999999999</v>
      </c>
      <c r="G116" s="5">
        <v>120.7</v>
      </c>
      <c r="H116" s="13">
        <f t="shared" si="51"/>
        <v>93.783993783993793</v>
      </c>
      <c r="I116" s="38">
        <f t="shared" si="52"/>
        <v>-7.9999999999999858</v>
      </c>
    </row>
    <row r="117" spans="1:9" ht="51">
      <c r="A117" s="8" t="s">
        <v>427</v>
      </c>
      <c r="B117" s="30" t="s">
        <v>17</v>
      </c>
      <c r="C117" s="30" t="s">
        <v>6</v>
      </c>
      <c r="D117" s="30"/>
      <c r="E117" s="30"/>
      <c r="F117" s="6">
        <f>F118</f>
        <v>4053.7</v>
      </c>
      <c r="G117" s="6">
        <f>G118</f>
        <v>4041.3999999999996</v>
      </c>
      <c r="H117" s="11">
        <f t="shared" si="0"/>
        <v>99.696573500752393</v>
      </c>
      <c r="I117" s="37">
        <f t="shared" si="1"/>
        <v>-12.300000000000182</v>
      </c>
    </row>
    <row r="118" spans="1:9" ht="51">
      <c r="A118" s="19" t="s">
        <v>324</v>
      </c>
      <c r="B118" s="30" t="s">
        <v>17</v>
      </c>
      <c r="C118" s="30" t="s">
        <v>6</v>
      </c>
      <c r="D118" s="30" t="s">
        <v>12</v>
      </c>
      <c r="E118" s="30"/>
      <c r="F118" s="6">
        <f>F119</f>
        <v>4053.7</v>
      </c>
      <c r="G118" s="6">
        <f>G119</f>
        <v>4041.3999999999996</v>
      </c>
      <c r="H118" s="11">
        <f t="shared" ref="H118:H120" si="53">G118/F118*100</f>
        <v>99.696573500752393</v>
      </c>
      <c r="I118" s="37">
        <f t="shared" ref="I118:I120" si="54">G118-F118</f>
        <v>-12.300000000000182</v>
      </c>
    </row>
    <row r="119" spans="1:9" ht="54">
      <c r="A119" s="20" t="s">
        <v>329</v>
      </c>
      <c r="B119" s="30" t="s">
        <v>17</v>
      </c>
      <c r="C119" s="30" t="s">
        <v>6</v>
      </c>
      <c r="D119" s="30" t="s">
        <v>628</v>
      </c>
      <c r="E119" s="30"/>
      <c r="F119" s="6">
        <f>F120+F130</f>
        <v>4053.7</v>
      </c>
      <c r="G119" s="6">
        <f>G120+G130</f>
        <v>4041.3999999999996</v>
      </c>
      <c r="H119" s="11">
        <f t="shared" si="53"/>
        <v>99.696573500752393</v>
      </c>
      <c r="I119" s="37">
        <f t="shared" si="54"/>
        <v>-12.300000000000182</v>
      </c>
    </row>
    <row r="120" spans="1:9" ht="25.5">
      <c r="A120" s="33" t="s">
        <v>391</v>
      </c>
      <c r="B120" s="30" t="s">
        <v>17</v>
      </c>
      <c r="C120" s="30" t="s">
        <v>6</v>
      </c>
      <c r="D120" s="30" t="s">
        <v>629</v>
      </c>
      <c r="E120" s="30"/>
      <c r="F120" s="6">
        <f>F121+F124+F126+F128</f>
        <v>4047.7</v>
      </c>
      <c r="G120" s="6">
        <f>G121+G124+G126+G128</f>
        <v>4035.3999999999996</v>
      </c>
      <c r="H120" s="11">
        <f t="shared" si="53"/>
        <v>99.696123724584325</v>
      </c>
      <c r="I120" s="37">
        <f t="shared" si="54"/>
        <v>-12.300000000000182</v>
      </c>
    </row>
    <row r="121" spans="1:9" ht="25.5">
      <c r="A121" s="8" t="s">
        <v>35</v>
      </c>
      <c r="B121" s="30" t="s">
        <v>17</v>
      </c>
      <c r="C121" s="30" t="s">
        <v>6</v>
      </c>
      <c r="D121" s="30" t="s">
        <v>630</v>
      </c>
      <c r="E121" s="30"/>
      <c r="F121" s="6">
        <f>SUM(F122:F123)</f>
        <v>3829</v>
      </c>
      <c r="G121" s="6">
        <f>SUM(G122:G123)</f>
        <v>3817.7</v>
      </c>
      <c r="H121" s="11">
        <f t="shared" si="0"/>
        <v>99.704883781666226</v>
      </c>
      <c r="I121" s="37">
        <f t="shared" si="1"/>
        <v>-11.300000000000182</v>
      </c>
    </row>
    <row r="122" spans="1:9" ht="102">
      <c r="A122" s="12" t="s">
        <v>491</v>
      </c>
      <c r="B122" s="32" t="s">
        <v>17</v>
      </c>
      <c r="C122" s="32" t="s">
        <v>6</v>
      </c>
      <c r="D122" s="32" t="s">
        <v>630</v>
      </c>
      <c r="E122" s="32" t="s">
        <v>166</v>
      </c>
      <c r="F122" s="5">
        <v>2986</v>
      </c>
      <c r="G122" s="5">
        <v>2975.5</v>
      </c>
      <c r="H122" s="13">
        <f t="shared" si="0"/>
        <v>99.648359008707303</v>
      </c>
      <c r="I122" s="38">
        <f t="shared" si="1"/>
        <v>-10.5</v>
      </c>
    </row>
    <row r="123" spans="1:9" ht="63.75">
      <c r="A123" s="12" t="s">
        <v>197</v>
      </c>
      <c r="B123" s="32" t="s">
        <v>17</v>
      </c>
      <c r="C123" s="32" t="s">
        <v>6</v>
      </c>
      <c r="D123" s="32" t="s">
        <v>630</v>
      </c>
      <c r="E123" s="32" t="s">
        <v>167</v>
      </c>
      <c r="F123" s="5">
        <v>843</v>
      </c>
      <c r="G123" s="5">
        <v>842.2</v>
      </c>
      <c r="H123" s="13">
        <f t="shared" si="0"/>
        <v>99.905100830367743</v>
      </c>
      <c r="I123" s="38">
        <f t="shared" si="1"/>
        <v>-0.79999999999995453</v>
      </c>
    </row>
    <row r="124" spans="1:9" ht="38.25">
      <c r="A124" s="8" t="s">
        <v>536</v>
      </c>
      <c r="B124" s="30" t="s">
        <v>17</v>
      </c>
      <c r="C124" s="30" t="s">
        <v>6</v>
      </c>
      <c r="D124" s="30" t="s">
        <v>631</v>
      </c>
      <c r="E124" s="30"/>
      <c r="F124" s="6">
        <f>SUM(F125)</f>
        <v>104</v>
      </c>
      <c r="G124" s="6">
        <f>SUM(G125)</f>
        <v>103.1</v>
      </c>
      <c r="H124" s="11">
        <f t="shared" ref="H124:H243" si="55">G124/F124*100</f>
        <v>99.134615384615373</v>
      </c>
      <c r="I124" s="37">
        <f t="shared" ref="I124:I243" si="56">G124-F124</f>
        <v>-0.90000000000000568</v>
      </c>
    </row>
    <row r="125" spans="1:9" ht="63.75">
      <c r="A125" s="12" t="s">
        <v>537</v>
      </c>
      <c r="B125" s="32" t="s">
        <v>17</v>
      </c>
      <c r="C125" s="32" t="s">
        <v>6</v>
      </c>
      <c r="D125" s="32" t="s">
        <v>631</v>
      </c>
      <c r="E125" s="32" t="s">
        <v>167</v>
      </c>
      <c r="F125" s="5">
        <v>104</v>
      </c>
      <c r="G125" s="5">
        <v>103.1</v>
      </c>
      <c r="H125" s="13">
        <f t="shared" si="55"/>
        <v>99.134615384615373</v>
      </c>
      <c r="I125" s="38">
        <f t="shared" si="56"/>
        <v>-0.90000000000000568</v>
      </c>
    </row>
    <row r="126" spans="1:9">
      <c r="A126" s="8" t="s">
        <v>32</v>
      </c>
      <c r="B126" s="30" t="s">
        <v>17</v>
      </c>
      <c r="C126" s="30" t="s">
        <v>6</v>
      </c>
      <c r="D126" s="30" t="s">
        <v>632</v>
      </c>
      <c r="E126" s="30"/>
      <c r="F126" s="6">
        <f>SUM(F127)</f>
        <v>22</v>
      </c>
      <c r="G126" s="6">
        <f>SUM(G127)</f>
        <v>21.9</v>
      </c>
      <c r="H126" s="11">
        <f t="shared" si="55"/>
        <v>99.545454545454533</v>
      </c>
      <c r="I126" s="37">
        <f t="shared" si="56"/>
        <v>-0.10000000000000142</v>
      </c>
    </row>
    <row r="127" spans="1:9" ht="38.25">
      <c r="A127" s="12" t="s">
        <v>196</v>
      </c>
      <c r="B127" s="32" t="s">
        <v>17</v>
      </c>
      <c r="C127" s="32" t="s">
        <v>6</v>
      </c>
      <c r="D127" s="32" t="s">
        <v>632</v>
      </c>
      <c r="E127" s="32" t="s">
        <v>167</v>
      </c>
      <c r="F127" s="5">
        <v>22</v>
      </c>
      <c r="G127" s="5">
        <v>21.9</v>
      </c>
      <c r="H127" s="13">
        <f t="shared" si="55"/>
        <v>99.545454545454533</v>
      </c>
      <c r="I127" s="38">
        <f t="shared" si="56"/>
        <v>-0.10000000000000142</v>
      </c>
    </row>
    <row r="128" spans="1:9" ht="51">
      <c r="A128" s="8" t="s">
        <v>426</v>
      </c>
      <c r="B128" s="30" t="s">
        <v>17</v>
      </c>
      <c r="C128" s="30" t="s">
        <v>6</v>
      </c>
      <c r="D128" s="30" t="s">
        <v>633</v>
      </c>
      <c r="E128" s="30"/>
      <c r="F128" s="6">
        <f>F129</f>
        <v>92.7</v>
      </c>
      <c r="G128" s="6">
        <f>G129</f>
        <v>92.7</v>
      </c>
      <c r="H128" s="11">
        <f t="shared" ref="H128" si="57">G128/F128*100</f>
        <v>100</v>
      </c>
      <c r="I128" s="37">
        <f t="shared" ref="I128" si="58">G128-F128</f>
        <v>0</v>
      </c>
    </row>
    <row r="129" spans="1:9" ht="127.5">
      <c r="A129" s="12" t="s">
        <v>492</v>
      </c>
      <c r="B129" s="32" t="s">
        <v>17</v>
      </c>
      <c r="C129" s="32" t="s">
        <v>6</v>
      </c>
      <c r="D129" s="32" t="s">
        <v>633</v>
      </c>
      <c r="E129" s="32" t="s">
        <v>166</v>
      </c>
      <c r="F129" s="5">
        <v>92.7</v>
      </c>
      <c r="G129" s="5">
        <v>92.7</v>
      </c>
      <c r="H129" s="13">
        <f t="shared" ref="H129" si="59">G129/F129*100</f>
        <v>100</v>
      </c>
      <c r="I129" s="38">
        <f t="shared" ref="I129" si="60">G129-F129</f>
        <v>0</v>
      </c>
    </row>
    <row r="130" spans="1:9" ht="51">
      <c r="A130" s="33" t="s">
        <v>392</v>
      </c>
      <c r="B130" s="30" t="s">
        <v>17</v>
      </c>
      <c r="C130" s="30" t="s">
        <v>6</v>
      </c>
      <c r="D130" s="30" t="s">
        <v>634</v>
      </c>
      <c r="E130" s="32"/>
      <c r="F130" s="6">
        <f>F131</f>
        <v>6</v>
      </c>
      <c r="G130" s="6">
        <f>G131</f>
        <v>6</v>
      </c>
      <c r="H130" s="11">
        <f t="shared" ref="H130" si="61">G130/F130*100</f>
        <v>100</v>
      </c>
      <c r="I130" s="37">
        <f t="shared" ref="I130" si="62">G130-F130</f>
        <v>0</v>
      </c>
    </row>
    <row r="131" spans="1:9">
      <c r="A131" s="8" t="s">
        <v>32</v>
      </c>
      <c r="B131" s="30" t="s">
        <v>17</v>
      </c>
      <c r="C131" s="30" t="s">
        <v>6</v>
      </c>
      <c r="D131" s="30" t="s">
        <v>635</v>
      </c>
      <c r="E131" s="30"/>
      <c r="F131" s="6">
        <f>SUM(F132)</f>
        <v>6</v>
      </c>
      <c r="G131" s="6">
        <f>SUM(G132)</f>
        <v>6</v>
      </c>
      <c r="H131" s="11">
        <f t="shared" si="55"/>
        <v>100</v>
      </c>
      <c r="I131" s="37">
        <f t="shared" si="56"/>
        <v>0</v>
      </c>
    </row>
    <row r="132" spans="1:9" ht="38.25">
      <c r="A132" s="12" t="s">
        <v>196</v>
      </c>
      <c r="B132" s="32" t="s">
        <v>17</v>
      </c>
      <c r="C132" s="32" t="s">
        <v>6</v>
      </c>
      <c r="D132" s="32" t="s">
        <v>635</v>
      </c>
      <c r="E132" s="32" t="s">
        <v>167</v>
      </c>
      <c r="F132" s="5">
        <v>6</v>
      </c>
      <c r="G132" s="5">
        <v>6</v>
      </c>
      <c r="H132" s="13">
        <f t="shared" si="55"/>
        <v>100</v>
      </c>
      <c r="I132" s="38">
        <f t="shared" si="56"/>
        <v>0</v>
      </c>
    </row>
    <row r="133" spans="1:9" ht="38.25">
      <c r="A133" s="8" t="s">
        <v>41</v>
      </c>
      <c r="B133" s="30" t="s">
        <v>17</v>
      </c>
      <c r="C133" s="30" t="s">
        <v>40</v>
      </c>
      <c r="D133" s="30"/>
      <c r="E133" s="30"/>
      <c r="F133" s="6">
        <f>F134+F150</f>
        <v>1330</v>
      </c>
      <c r="G133" s="6">
        <f>G134+G150</f>
        <v>1315.8999999999999</v>
      </c>
      <c r="H133" s="11">
        <f t="shared" si="55"/>
        <v>98.939849624060145</v>
      </c>
      <c r="I133" s="37">
        <f t="shared" si="56"/>
        <v>-14.100000000000136</v>
      </c>
    </row>
    <row r="134" spans="1:9" ht="51">
      <c r="A134" s="19" t="s">
        <v>324</v>
      </c>
      <c r="B134" s="30" t="s">
        <v>17</v>
      </c>
      <c r="C134" s="30" t="s">
        <v>40</v>
      </c>
      <c r="D134" s="30" t="s">
        <v>12</v>
      </c>
      <c r="E134" s="30"/>
      <c r="F134" s="6">
        <f>F135+F142+F146</f>
        <v>1231</v>
      </c>
      <c r="G134" s="6">
        <f>G135+G142+G146</f>
        <v>1224.0999999999999</v>
      </c>
      <c r="H134" s="11">
        <f t="shared" ref="H134:H136" si="63">G134/F134*100</f>
        <v>99.43948009748172</v>
      </c>
      <c r="I134" s="37">
        <f t="shared" ref="I134:I136" si="64">G134-F134</f>
        <v>-6.9000000000000909</v>
      </c>
    </row>
    <row r="135" spans="1:9" ht="40.5">
      <c r="A135" s="16" t="s">
        <v>330</v>
      </c>
      <c r="B135" s="30" t="s">
        <v>17</v>
      </c>
      <c r="C135" s="30" t="s">
        <v>40</v>
      </c>
      <c r="D135" s="30" t="s">
        <v>636</v>
      </c>
      <c r="E135" s="30"/>
      <c r="F135" s="6">
        <f>F136+F139</f>
        <v>441</v>
      </c>
      <c r="G135" s="6">
        <f>G136+G139</f>
        <v>434.8</v>
      </c>
      <c r="H135" s="11">
        <f t="shared" si="63"/>
        <v>98.59410430839003</v>
      </c>
      <c r="I135" s="37">
        <f t="shared" si="64"/>
        <v>-6.1999999999999886</v>
      </c>
    </row>
    <row r="136" spans="1:9" ht="38.25">
      <c r="A136" s="33" t="s">
        <v>393</v>
      </c>
      <c r="B136" s="30" t="s">
        <v>17</v>
      </c>
      <c r="C136" s="30" t="s">
        <v>40</v>
      </c>
      <c r="D136" s="30" t="s">
        <v>637</v>
      </c>
      <c r="E136" s="30"/>
      <c r="F136" s="6">
        <f>F137</f>
        <v>350</v>
      </c>
      <c r="G136" s="6">
        <f>G137</f>
        <v>350</v>
      </c>
      <c r="H136" s="11">
        <f t="shared" si="63"/>
        <v>100</v>
      </c>
      <c r="I136" s="37">
        <f t="shared" si="64"/>
        <v>0</v>
      </c>
    </row>
    <row r="137" spans="1:9" ht="25.5">
      <c r="A137" s="8" t="s">
        <v>494</v>
      </c>
      <c r="B137" s="30" t="s">
        <v>17</v>
      </c>
      <c r="C137" s="30" t="s">
        <v>40</v>
      </c>
      <c r="D137" s="30" t="s">
        <v>638</v>
      </c>
      <c r="E137" s="30"/>
      <c r="F137" s="6">
        <f>SUM(F138)</f>
        <v>350</v>
      </c>
      <c r="G137" s="6">
        <f>SUM(G138)</f>
        <v>350</v>
      </c>
      <c r="H137" s="11">
        <f t="shared" si="55"/>
        <v>100</v>
      </c>
      <c r="I137" s="37">
        <f t="shared" si="56"/>
        <v>0</v>
      </c>
    </row>
    <row r="138" spans="1:9" ht="51">
      <c r="A138" s="12" t="s">
        <v>493</v>
      </c>
      <c r="B138" s="32" t="s">
        <v>17</v>
      </c>
      <c r="C138" s="32" t="s">
        <v>40</v>
      </c>
      <c r="D138" s="32" t="s">
        <v>638</v>
      </c>
      <c r="E138" s="32" t="s">
        <v>167</v>
      </c>
      <c r="F138" s="5">
        <v>350</v>
      </c>
      <c r="G138" s="5">
        <v>350</v>
      </c>
      <c r="H138" s="13">
        <f t="shared" si="55"/>
        <v>100</v>
      </c>
      <c r="I138" s="38">
        <f t="shared" si="56"/>
        <v>0</v>
      </c>
    </row>
    <row r="139" spans="1:9" ht="38.25">
      <c r="A139" s="33" t="s">
        <v>394</v>
      </c>
      <c r="B139" s="30" t="s">
        <v>17</v>
      </c>
      <c r="C139" s="30" t="s">
        <v>40</v>
      </c>
      <c r="D139" s="30" t="s">
        <v>639</v>
      </c>
      <c r="E139" s="32"/>
      <c r="F139" s="6">
        <f>SUM(F140)</f>
        <v>91</v>
      </c>
      <c r="G139" s="6">
        <f>SUM(G140)</f>
        <v>84.8</v>
      </c>
      <c r="H139" s="11">
        <f t="shared" ref="H139" si="65">G139/F139*100</f>
        <v>93.186813186813183</v>
      </c>
      <c r="I139" s="37">
        <f t="shared" ref="I139" si="66">G139-F139</f>
        <v>-6.2000000000000028</v>
      </c>
    </row>
    <row r="140" spans="1:9">
      <c r="A140" s="8" t="s">
        <v>32</v>
      </c>
      <c r="B140" s="30" t="s">
        <v>17</v>
      </c>
      <c r="C140" s="30" t="s">
        <v>40</v>
      </c>
      <c r="D140" s="30" t="s">
        <v>640</v>
      </c>
      <c r="E140" s="30"/>
      <c r="F140" s="6">
        <f>SUM(F141)</f>
        <v>91</v>
      </c>
      <c r="G140" s="6">
        <f>SUM(G141)</f>
        <v>84.8</v>
      </c>
      <c r="H140" s="11">
        <f t="shared" si="55"/>
        <v>93.186813186813183</v>
      </c>
      <c r="I140" s="37">
        <f t="shared" si="56"/>
        <v>-6.2000000000000028</v>
      </c>
    </row>
    <row r="141" spans="1:9" ht="38.25">
      <c r="A141" s="12" t="s">
        <v>196</v>
      </c>
      <c r="B141" s="32" t="s">
        <v>17</v>
      </c>
      <c r="C141" s="32" t="s">
        <v>40</v>
      </c>
      <c r="D141" s="32" t="s">
        <v>640</v>
      </c>
      <c r="E141" s="32" t="s">
        <v>167</v>
      </c>
      <c r="F141" s="5">
        <v>91</v>
      </c>
      <c r="G141" s="5">
        <v>84.8</v>
      </c>
      <c r="H141" s="13">
        <f t="shared" si="55"/>
        <v>93.186813186813183</v>
      </c>
      <c r="I141" s="38">
        <f t="shared" si="56"/>
        <v>-6.2000000000000028</v>
      </c>
    </row>
    <row r="142" spans="1:9" ht="25.5">
      <c r="A142" s="8" t="s">
        <v>428</v>
      </c>
      <c r="B142" s="30" t="s">
        <v>17</v>
      </c>
      <c r="C142" s="30" t="s">
        <v>40</v>
      </c>
      <c r="D142" s="30" t="s">
        <v>641</v>
      </c>
      <c r="E142" s="30"/>
      <c r="F142" s="6">
        <f t="shared" ref="F142:G144" si="67">F143</f>
        <v>190</v>
      </c>
      <c r="G142" s="6">
        <f t="shared" si="67"/>
        <v>189.3</v>
      </c>
      <c r="H142" s="11">
        <f t="shared" ref="H142:H150" si="68">G142/F142*100</f>
        <v>99.631578947368425</v>
      </c>
      <c r="I142" s="37">
        <f t="shared" ref="I142:I150" si="69">G142-F142</f>
        <v>-0.69999999999998863</v>
      </c>
    </row>
    <row r="143" spans="1:9" ht="51">
      <c r="A143" s="8" t="s">
        <v>429</v>
      </c>
      <c r="B143" s="30" t="s">
        <v>17</v>
      </c>
      <c r="C143" s="30" t="s">
        <v>40</v>
      </c>
      <c r="D143" s="30" t="s">
        <v>642</v>
      </c>
      <c r="E143" s="30"/>
      <c r="F143" s="6">
        <f t="shared" si="67"/>
        <v>190</v>
      </c>
      <c r="G143" s="6">
        <f t="shared" si="67"/>
        <v>189.3</v>
      </c>
      <c r="H143" s="11">
        <f t="shared" si="68"/>
        <v>99.631578947368425</v>
      </c>
      <c r="I143" s="37">
        <f t="shared" si="69"/>
        <v>-0.69999999999998863</v>
      </c>
    </row>
    <row r="144" spans="1:9">
      <c r="A144" s="8" t="s">
        <v>32</v>
      </c>
      <c r="B144" s="30" t="s">
        <v>17</v>
      </c>
      <c r="C144" s="30" t="s">
        <v>40</v>
      </c>
      <c r="D144" s="30" t="s">
        <v>643</v>
      </c>
      <c r="E144" s="30"/>
      <c r="F144" s="6">
        <f t="shared" si="67"/>
        <v>190</v>
      </c>
      <c r="G144" s="6">
        <f t="shared" si="67"/>
        <v>189.3</v>
      </c>
      <c r="H144" s="11">
        <f t="shared" si="68"/>
        <v>99.631578947368425</v>
      </c>
      <c r="I144" s="37">
        <f t="shared" si="69"/>
        <v>-0.69999999999998863</v>
      </c>
    </row>
    <row r="145" spans="1:9" ht="38.25">
      <c r="A145" s="12" t="s">
        <v>196</v>
      </c>
      <c r="B145" s="32" t="s">
        <v>17</v>
      </c>
      <c r="C145" s="32" t="s">
        <v>40</v>
      </c>
      <c r="D145" s="32" t="s">
        <v>643</v>
      </c>
      <c r="E145" s="32" t="s">
        <v>167</v>
      </c>
      <c r="F145" s="5">
        <v>190</v>
      </c>
      <c r="G145" s="5">
        <v>189.3</v>
      </c>
      <c r="H145" s="13">
        <f t="shared" si="68"/>
        <v>99.631578947368425</v>
      </c>
      <c r="I145" s="38">
        <f t="shared" si="69"/>
        <v>-0.69999999999998863</v>
      </c>
    </row>
    <row r="146" spans="1:9" ht="38.25">
      <c r="A146" s="8" t="s">
        <v>538</v>
      </c>
      <c r="B146" s="30" t="s">
        <v>17</v>
      </c>
      <c r="C146" s="30" t="s">
        <v>40</v>
      </c>
      <c r="D146" s="30" t="s">
        <v>644</v>
      </c>
      <c r="E146" s="32"/>
      <c r="F146" s="5">
        <f t="shared" ref="F146:G148" si="70">F147</f>
        <v>600</v>
      </c>
      <c r="G146" s="5">
        <f t="shared" si="70"/>
        <v>600</v>
      </c>
      <c r="H146" s="13">
        <f t="shared" si="68"/>
        <v>100</v>
      </c>
      <c r="I146" s="38">
        <f t="shared" si="69"/>
        <v>0</v>
      </c>
    </row>
    <row r="147" spans="1:9" ht="38.25">
      <c r="A147" s="8" t="s">
        <v>430</v>
      </c>
      <c r="B147" s="30" t="s">
        <v>17</v>
      </c>
      <c r="C147" s="30" t="s">
        <v>40</v>
      </c>
      <c r="D147" s="30" t="s">
        <v>645</v>
      </c>
      <c r="E147" s="32"/>
      <c r="F147" s="5">
        <f t="shared" si="70"/>
        <v>600</v>
      </c>
      <c r="G147" s="5">
        <f t="shared" si="70"/>
        <v>600</v>
      </c>
      <c r="H147" s="13">
        <f t="shared" si="68"/>
        <v>100</v>
      </c>
      <c r="I147" s="38">
        <f t="shared" si="69"/>
        <v>0</v>
      </c>
    </row>
    <row r="148" spans="1:9" ht="38.25">
      <c r="A148" s="8" t="s">
        <v>431</v>
      </c>
      <c r="B148" s="30" t="s">
        <v>17</v>
      </c>
      <c r="C148" s="30" t="s">
        <v>40</v>
      </c>
      <c r="D148" s="30" t="s">
        <v>646</v>
      </c>
      <c r="E148" s="32"/>
      <c r="F148" s="5">
        <f t="shared" si="70"/>
        <v>600</v>
      </c>
      <c r="G148" s="5">
        <f t="shared" si="70"/>
        <v>600</v>
      </c>
      <c r="H148" s="13">
        <f t="shared" si="68"/>
        <v>100</v>
      </c>
      <c r="I148" s="38">
        <f t="shared" si="69"/>
        <v>0</v>
      </c>
    </row>
    <row r="149" spans="1:9" ht="63.75">
      <c r="A149" s="12" t="s">
        <v>432</v>
      </c>
      <c r="B149" s="32" t="s">
        <v>17</v>
      </c>
      <c r="C149" s="32" t="s">
        <v>40</v>
      </c>
      <c r="D149" s="32" t="s">
        <v>646</v>
      </c>
      <c r="E149" s="32" t="s">
        <v>167</v>
      </c>
      <c r="F149" s="5">
        <v>600</v>
      </c>
      <c r="G149" s="5">
        <v>600</v>
      </c>
      <c r="H149" s="13">
        <f t="shared" si="68"/>
        <v>100</v>
      </c>
      <c r="I149" s="38">
        <f t="shared" si="69"/>
        <v>0</v>
      </c>
    </row>
    <row r="150" spans="1:9" ht="25.5">
      <c r="A150" s="17" t="s">
        <v>323</v>
      </c>
      <c r="B150" s="30" t="s">
        <v>17</v>
      </c>
      <c r="C150" s="30" t="s">
        <v>40</v>
      </c>
      <c r="D150" s="30" t="s">
        <v>322</v>
      </c>
      <c r="E150" s="32"/>
      <c r="F150" s="6">
        <f t="shared" ref="F150:G152" si="71">F151</f>
        <v>99</v>
      </c>
      <c r="G150" s="6">
        <f t="shared" si="71"/>
        <v>91.8</v>
      </c>
      <c r="H150" s="11">
        <f t="shared" si="68"/>
        <v>92.72727272727272</v>
      </c>
      <c r="I150" s="37">
        <f t="shared" si="69"/>
        <v>-7.2000000000000028</v>
      </c>
    </row>
    <row r="151" spans="1:9" ht="13.5">
      <c r="A151" s="16" t="s">
        <v>321</v>
      </c>
      <c r="B151" s="30" t="s">
        <v>17</v>
      </c>
      <c r="C151" s="30" t="s">
        <v>40</v>
      </c>
      <c r="D151" s="30" t="s">
        <v>601</v>
      </c>
      <c r="E151" s="32"/>
      <c r="F151" s="6">
        <f t="shared" si="71"/>
        <v>99</v>
      </c>
      <c r="G151" s="6">
        <f t="shared" si="71"/>
        <v>91.8</v>
      </c>
      <c r="H151" s="11">
        <f t="shared" ref="H151:H153" si="72">G151/F151*100</f>
        <v>92.72727272727272</v>
      </c>
      <c r="I151" s="37">
        <f t="shared" ref="I151:I153" si="73">G151-F151</f>
        <v>-7.2000000000000028</v>
      </c>
    </row>
    <row r="152" spans="1:9">
      <c r="A152" s="8" t="s">
        <v>32</v>
      </c>
      <c r="B152" s="30" t="s">
        <v>17</v>
      </c>
      <c r="C152" s="30" t="s">
        <v>40</v>
      </c>
      <c r="D152" s="30" t="s">
        <v>626</v>
      </c>
      <c r="E152" s="32"/>
      <c r="F152" s="6">
        <f t="shared" si="71"/>
        <v>99</v>
      </c>
      <c r="G152" s="6">
        <f t="shared" si="71"/>
        <v>91.8</v>
      </c>
      <c r="H152" s="11">
        <f t="shared" si="72"/>
        <v>92.72727272727272</v>
      </c>
      <c r="I152" s="37">
        <f t="shared" si="73"/>
        <v>-7.2000000000000028</v>
      </c>
    </row>
    <row r="153" spans="1:9" ht="38.25">
      <c r="A153" s="12" t="s">
        <v>196</v>
      </c>
      <c r="B153" s="32" t="s">
        <v>17</v>
      </c>
      <c r="C153" s="32" t="s">
        <v>40</v>
      </c>
      <c r="D153" s="32" t="s">
        <v>626</v>
      </c>
      <c r="E153" s="32" t="s">
        <v>167</v>
      </c>
      <c r="F153" s="5">
        <v>99</v>
      </c>
      <c r="G153" s="5">
        <v>91.8</v>
      </c>
      <c r="H153" s="13">
        <f t="shared" si="72"/>
        <v>92.72727272727272</v>
      </c>
      <c r="I153" s="38">
        <f t="shared" si="73"/>
        <v>-7.2000000000000028</v>
      </c>
    </row>
    <row r="154" spans="1:9">
      <c r="A154" s="8" t="s">
        <v>42</v>
      </c>
      <c r="B154" s="30" t="s">
        <v>20</v>
      </c>
      <c r="C154" s="30"/>
      <c r="D154" s="30"/>
      <c r="E154" s="30"/>
      <c r="F154" s="6">
        <f>F155+F160+F166+F182+F209+F224</f>
        <v>232017.99999999997</v>
      </c>
      <c r="G154" s="6">
        <f>G155+G160+G166+G182+G209+G224</f>
        <v>194756.99999999997</v>
      </c>
      <c r="H154" s="11">
        <f t="shared" si="55"/>
        <v>83.94047013593773</v>
      </c>
      <c r="I154" s="37">
        <f t="shared" si="56"/>
        <v>-37261</v>
      </c>
    </row>
    <row r="155" spans="1:9">
      <c r="A155" s="8" t="s">
        <v>43</v>
      </c>
      <c r="B155" s="30" t="s">
        <v>20</v>
      </c>
      <c r="C155" s="30" t="s">
        <v>12</v>
      </c>
      <c r="D155" s="30"/>
      <c r="E155" s="30"/>
      <c r="F155" s="6">
        <f>F158</f>
        <v>501</v>
      </c>
      <c r="G155" s="6">
        <f>G158</f>
        <v>501</v>
      </c>
      <c r="H155" s="11">
        <f t="shared" si="55"/>
        <v>100</v>
      </c>
      <c r="I155" s="37">
        <f t="shared" si="56"/>
        <v>0</v>
      </c>
    </row>
    <row r="156" spans="1:9" ht="25.5">
      <c r="A156" s="17" t="s">
        <v>323</v>
      </c>
      <c r="B156" s="30" t="s">
        <v>20</v>
      </c>
      <c r="C156" s="30" t="s">
        <v>12</v>
      </c>
      <c r="D156" s="30" t="s">
        <v>322</v>
      </c>
      <c r="E156" s="30"/>
      <c r="F156" s="6">
        <f t="shared" ref="F156:G158" si="74">F157</f>
        <v>501</v>
      </c>
      <c r="G156" s="6">
        <f t="shared" si="74"/>
        <v>501</v>
      </c>
      <c r="H156" s="11">
        <f t="shared" ref="H156" si="75">G156/F156*100</f>
        <v>100</v>
      </c>
      <c r="I156" s="37">
        <f t="shared" ref="I156" si="76">G156-F156</f>
        <v>0</v>
      </c>
    </row>
    <row r="157" spans="1:9" ht="13.5">
      <c r="A157" s="16" t="s">
        <v>321</v>
      </c>
      <c r="B157" s="30" t="s">
        <v>20</v>
      </c>
      <c r="C157" s="30" t="s">
        <v>12</v>
      </c>
      <c r="D157" s="30" t="s">
        <v>601</v>
      </c>
      <c r="E157" s="30"/>
      <c r="F157" s="6">
        <f t="shared" si="74"/>
        <v>501</v>
      </c>
      <c r="G157" s="6">
        <f t="shared" si="74"/>
        <v>501</v>
      </c>
      <c r="H157" s="11">
        <f t="shared" ref="H157" si="77">G157/F157*100</f>
        <v>100</v>
      </c>
      <c r="I157" s="37">
        <f t="shared" ref="I157" si="78">G157-F157</f>
        <v>0</v>
      </c>
    </row>
    <row r="158" spans="1:9" ht="25.5">
      <c r="A158" s="8" t="s">
        <v>44</v>
      </c>
      <c r="B158" s="30" t="s">
        <v>20</v>
      </c>
      <c r="C158" s="30" t="s">
        <v>12</v>
      </c>
      <c r="D158" s="30" t="s">
        <v>647</v>
      </c>
      <c r="E158" s="30"/>
      <c r="F158" s="6">
        <f t="shared" si="74"/>
        <v>501</v>
      </c>
      <c r="G158" s="6">
        <f t="shared" si="74"/>
        <v>501</v>
      </c>
      <c r="H158" s="11">
        <f t="shared" si="55"/>
        <v>100</v>
      </c>
      <c r="I158" s="37">
        <f t="shared" si="56"/>
        <v>0</v>
      </c>
    </row>
    <row r="159" spans="1:9" ht="102">
      <c r="A159" s="12" t="s">
        <v>177</v>
      </c>
      <c r="B159" s="32" t="s">
        <v>20</v>
      </c>
      <c r="C159" s="32" t="s">
        <v>12</v>
      </c>
      <c r="D159" s="32" t="s">
        <v>647</v>
      </c>
      <c r="E159" s="32" t="s">
        <v>166</v>
      </c>
      <c r="F159" s="5">
        <v>501</v>
      </c>
      <c r="G159" s="5">
        <v>501</v>
      </c>
      <c r="H159" s="13">
        <f t="shared" si="55"/>
        <v>100</v>
      </c>
      <c r="I159" s="38">
        <f t="shared" si="56"/>
        <v>0</v>
      </c>
    </row>
    <row r="160" spans="1:9">
      <c r="A160" s="8" t="s">
        <v>45</v>
      </c>
      <c r="B160" s="30" t="s">
        <v>20</v>
      </c>
      <c r="C160" s="30" t="s">
        <v>24</v>
      </c>
      <c r="D160" s="30"/>
      <c r="E160" s="30"/>
      <c r="F160" s="6">
        <f>F164</f>
        <v>156.19999999999999</v>
      </c>
      <c r="G160" s="6">
        <f>G164</f>
        <v>11.7</v>
      </c>
      <c r="H160" s="11">
        <f t="shared" si="55"/>
        <v>7.4903969270166462</v>
      </c>
      <c r="I160" s="37">
        <f t="shared" si="56"/>
        <v>-144.5</v>
      </c>
    </row>
    <row r="161" spans="1:9" ht="63.75">
      <c r="A161" s="17" t="s">
        <v>331</v>
      </c>
      <c r="B161" s="30" t="s">
        <v>20</v>
      </c>
      <c r="C161" s="30" t="s">
        <v>24</v>
      </c>
      <c r="D161" s="30" t="s">
        <v>46</v>
      </c>
      <c r="E161" s="30"/>
      <c r="F161" s="6">
        <f t="shared" ref="F161:G164" si="79">F162</f>
        <v>156.19999999999999</v>
      </c>
      <c r="G161" s="6">
        <f t="shared" si="79"/>
        <v>11.7</v>
      </c>
      <c r="H161" s="11">
        <f t="shared" si="55"/>
        <v>7.4903969270166462</v>
      </c>
      <c r="I161" s="37">
        <f t="shared" si="56"/>
        <v>-144.5</v>
      </c>
    </row>
    <row r="162" spans="1:9" ht="27">
      <c r="A162" s="18" t="s">
        <v>332</v>
      </c>
      <c r="B162" s="30" t="s">
        <v>20</v>
      </c>
      <c r="C162" s="30" t="s">
        <v>24</v>
      </c>
      <c r="D162" s="30" t="s">
        <v>648</v>
      </c>
      <c r="E162" s="30"/>
      <c r="F162" s="6">
        <f>F164</f>
        <v>156.19999999999999</v>
      </c>
      <c r="G162" s="6">
        <f>G164</f>
        <v>11.7</v>
      </c>
      <c r="H162" s="11">
        <f t="shared" si="55"/>
        <v>7.4903969270166462</v>
      </c>
      <c r="I162" s="37">
        <f t="shared" si="56"/>
        <v>-144.5</v>
      </c>
    </row>
    <row r="163" spans="1:9" ht="38.25">
      <c r="A163" s="33" t="s">
        <v>433</v>
      </c>
      <c r="B163" s="30" t="s">
        <v>20</v>
      </c>
      <c r="C163" s="30" t="s">
        <v>24</v>
      </c>
      <c r="D163" s="30" t="s">
        <v>649</v>
      </c>
      <c r="E163" s="30"/>
      <c r="F163" s="6">
        <f t="shared" si="79"/>
        <v>156.19999999999999</v>
      </c>
      <c r="G163" s="6">
        <f t="shared" si="79"/>
        <v>11.7</v>
      </c>
      <c r="H163" s="11">
        <f t="shared" ref="H163" si="80">G163/F163*100</f>
        <v>7.4903969270166462</v>
      </c>
      <c r="I163" s="37">
        <f t="shared" ref="I163" si="81">G163-F163</f>
        <v>-144.5</v>
      </c>
    </row>
    <row r="164" spans="1:9" ht="63.75">
      <c r="A164" s="8" t="s">
        <v>434</v>
      </c>
      <c r="B164" s="30" t="s">
        <v>20</v>
      </c>
      <c r="C164" s="30" t="s">
        <v>24</v>
      </c>
      <c r="D164" s="30" t="s">
        <v>650</v>
      </c>
      <c r="E164" s="30"/>
      <c r="F164" s="6">
        <f t="shared" si="79"/>
        <v>156.19999999999999</v>
      </c>
      <c r="G164" s="6">
        <f t="shared" si="79"/>
        <v>11.7</v>
      </c>
      <c r="H164" s="11">
        <f t="shared" si="55"/>
        <v>7.4903969270166462</v>
      </c>
      <c r="I164" s="37">
        <f t="shared" si="56"/>
        <v>-144.5</v>
      </c>
    </row>
    <row r="165" spans="1:9" ht="76.5">
      <c r="A165" s="12" t="s">
        <v>495</v>
      </c>
      <c r="B165" s="32" t="s">
        <v>20</v>
      </c>
      <c r="C165" s="32" t="s">
        <v>24</v>
      </c>
      <c r="D165" s="32" t="s">
        <v>650</v>
      </c>
      <c r="E165" s="32" t="s">
        <v>170</v>
      </c>
      <c r="F165" s="5">
        <v>156.19999999999999</v>
      </c>
      <c r="G165" s="5">
        <v>11.7</v>
      </c>
      <c r="H165" s="13">
        <f t="shared" si="55"/>
        <v>7.4903969270166462</v>
      </c>
      <c r="I165" s="38">
        <f t="shared" si="56"/>
        <v>-144.5</v>
      </c>
    </row>
    <row r="166" spans="1:9">
      <c r="A166" s="8" t="s">
        <v>47</v>
      </c>
      <c r="B166" s="30" t="s">
        <v>20</v>
      </c>
      <c r="C166" s="30" t="s">
        <v>46</v>
      </c>
      <c r="D166" s="30"/>
      <c r="E166" s="30"/>
      <c r="F166" s="6">
        <f>F167+F177</f>
        <v>16303.8</v>
      </c>
      <c r="G166" s="6">
        <f>G167+G177</f>
        <v>16280.599999999999</v>
      </c>
      <c r="H166" s="11">
        <f t="shared" si="55"/>
        <v>99.857701885450012</v>
      </c>
      <c r="I166" s="37">
        <f t="shared" si="56"/>
        <v>-23.200000000000728</v>
      </c>
    </row>
    <row r="167" spans="1:9" ht="51">
      <c r="A167" s="17" t="s">
        <v>333</v>
      </c>
      <c r="B167" s="30" t="s">
        <v>20</v>
      </c>
      <c r="C167" s="30" t="s">
        <v>46</v>
      </c>
      <c r="D167" s="30" t="s">
        <v>17</v>
      </c>
      <c r="E167" s="30"/>
      <c r="F167" s="6">
        <f>F168</f>
        <v>15103.8</v>
      </c>
      <c r="G167" s="6">
        <f>G168</f>
        <v>15080.599999999999</v>
      </c>
      <c r="H167" s="11">
        <f t="shared" ref="H167:H169" si="82">G167/F167*100</f>
        <v>99.846396271137067</v>
      </c>
      <c r="I167" s="37">
        <f t="shared" ref="I167:I169" si="83">G167-F167</f>
        <v>-23.200000000000728</v>
      </c>
    </row>
    <row r="168" spans="1:9" ht="54">
      <c r="A168" s="18" t="s">
        <v>334</v>
      </c>
      <c r="B168" s="30" t="s">
        <v>20</v>
      </c>
      <c r="C168" s="30" t="s">
        <v>46</v>
      </c>
      <c r="D168" s="30" t="s">
        <v>651</v>
      </c>
      <c r="E168" s="30"/>
      <c r="F168" s="6">
        <f>F170+F172+F175</f>
        <v>15103.8</v>
      </c>
      <c r="G168" s="6">
        <f>G170+G172+G175</f>
        <v>15080.599999999999</v>
      </c>
      <c r="H168" s="11">
        <f t="shared" si="82"/>
        <v>99.846396271137067</v>
      </c>
      <c r="I168" s="37">
        <f t="shared" si="83"/>
        <v>-23.200000000000728</v>
      </c>
    </row>
    <row r="169" spans="1:9" ht="51">
      <c r="A169" s="33" t="s">
        <v>539</v>
      </c>
      <c r="B169" s="30" t="s">
        <v>20</v>
      </c>
      <c r="C169" s="30" t="s">
        <v>46</v>
      </c>
      <c r="D169" s="30" t="s">
        <v>652</v>
      </c>
      <c r="E169" s="30"/>
      <c r="F169" s="6">
        <f>F170+F172</f>
        <v>14903.8</v>
      </c>
      <c r="G169" s="6">
        <f>G170+G172</f>
        <v>14903.8</v>
      </c>
      <c r="H169" s="11">
        <f t="shared" si="82"/>
        <v>100</v>
      </c>
      <c r="I169" s="37">
        <f t="shared" si="83"/>
        <v>0</v>
      </c>
    </row>
    <row r="170" spans="1:9" ht="25.5">
      <c r="A170" s="8" t="s">
        <v>48</v>
      </c>
      <c r="B170" s="30" t="s">
        <v>20</v>
      </c>
      <c r="C170" s="30" t="s">
        <v>46</v>
      </c>
      <c r="D170" s="30" t="s">
        <v>653</v>
      </c>
      <c r="E170" s="30"/>
      <c r="F170" s="6">
        <f>F171</f>
        <v>14694</v>
      </c>
      <c r="G170" s="6">
        <f>G171</f>
        <v>14694</v>
      </c>
      <c r="H170" s="11">
        <f t="shared" si="55"/>
        <v>100</v>
      </c>
      <c r="I170" s="37">
        <f t="shared" si="56"/>
        <v>0</v>
      </c>
    </row>
    <row r="171" spans="1:9" ht="63.75">
      <c r="A171" s="12" t="s">
        <v>270</v>
      </c>
      <c r="B171" s="32" t="s">
        <v>20</v>
      </c>
      <c r="C171" s="32" t="s">
        <v>46</v>
      </c>
      <c r="D171" s="32" t="s">
        <v>653</v>
      </c>
      <c r="E171" s="32" t="s">
        <v>167</v>
      </c>
      <c r="F171" s="5">
        <v>14694</v>
      </c>
      <c r="G171" s="5">
        <v>14694</v>
      </c>
      <c r="H171" s="13">
        <f t="shared" si="55"/>
        <v>100</v>
      </c>
      <c r="I171" s="38">
        <f t="shared" si="56"/>
        <v>0</v>
      </c>
    </row>
    <row r="172" spans="1:9" ht="63.75">
      <c r="A172" s="8" t="s">
        <v>49</v>
      </c>
      <c r="B172" s="30" t="s">
        <v>20</v>
      </c>
      <c r="C172" s="30" t="s">
        <v>46</v>
      </c>
      <c r="D172" s="30" t="s">
        <v>654</v>
      </c>
      <c r="E172" s="30"/>
      <c r="F172" s="6">
        <f>F173</f>
        <v>209.8</v>
      </c>
      <c r="G172" s="6">
        <f>G173</f>
        <v>209.8</v>
      </c>
      <c r="H172" s="11">
        <f t="shared" si="55"/>
        <v>100</v>
      </c>
      <c r="I172" s="37">
        <f t="shared" si="56"/>
        <v>0</v>
      </c>
    </row>
    <row r="173" spans="1:9" ht="76.5">
      <c r="A173" s="12" t="s">
        <v>202</v>
      </c>
      <c r="B173" s="32" t="s">
        <v>20</v>
      </c>
      <c r="C173" s="32" t="s">
        <v>46</v>
      </c>
      <c r="D173" s="32" t="s">
        <v>654</v>
      </c>
      <c r="E173" s="32" t="s">
        <v>168</v>
      </c>
      <c r="F173" s="5">
        <v>209.8</v>
      </c>
      <c r="G173" s="5">
        <v>209.8</v>
      </c>
      <c r="H173" s="13">
        <f t="shared" si="55"/>
        <v>100</v>
      </c>
      <c r="I173" s="38">
        <f t="shared" si="56"/>
        <v>0</v>
      </c>
    </row>
    <row r="174" spans="1:9" ht="25.5">
      <c r="A174" s="33" t="s">
        <v>540</v>
      </c>
      <c r="B174" s="30" t="s">
        <v>20</v>
      </c>
      <c r="C174" s="30" t="s">
        <v>46</v>
      </c>
      <c r="D174" s="30" t="s">
        <v>655</v>
      </c>
      <c r="E174" s="30"/>
      <c r="F174" s="6">
        <f>F175</f>
        <v>200</v>
      </c>
      <c r="G174" s="6">
        <f>G175</f>
        <v>176.8</v>
      </c>
      <c r="H174" s="11">
        <f t="shared" ref="H174" si="84">G174/F174*100</f>
        <v>88.4</v>
      </c>
      <c r="I174" s="37">
        <f t="shared" ref="I174" si="85">G174-F174</f>
        <v>-23.199999999999989</v>
      </c>
    </row>
    <row r="175" spans="1:9" ht="140.25">
      <c r="A175" s="8" t="s">
        <v>50</v>
      </c>
      <c r="B175" s="30" t="s">
        <v>20</v>
      </c>
      <c r="C175" s="30" t="s">
        <v>46</v>
      </c>
      <c r="D175" s="30" t="s">
        <v>656</v>
      </c>
      <c r="E175" s="30"/>
      <c r="F175" s="6">
        <f>F176</f>
        <v>200</v>
      </c>
      <c r="G175" s="6">
        <f>G176</f>
        <v>176.8</v>
      </c>
      <c r="H175" s="11">
        <f t="shared" si="55"/>
        <v>88.4</v>
      </c>
      <c r="I175" s="37">
        <f t="shared" si="56"/>
        <v>-23.199999999999989</v>
      </c>
    </row>
    <row r="176" spans="1:9" ht="153">
      <c r="A176" s="12" t="s">
        <v>203</v>
      </c>
      <c r="B176" s="32" t="s">
        <v>20</v>
      </c>
      <c r="C176" s="32" t="s">
        <v>46</v>
      </c>
      <c r="D176" s="32" t="s">
        <v>656</v>
      </c>
      <c r="E176" s="32" t="s">
        <v>168</v>
      </c>
      <c r="F176" s="5">
        <v>200</v>
      </c>
      <c r="G176" s="5">
        <v>176.8</v>
      </c>
      <c r="H176" s="13">
        <f t="shared" si="55"/>
        <v>88.4</v>
      </c>
      <c r="I176" s="38">
        <f t="shared" si="56"/>
        <v>-23.199999999999989</v>
      </c>
    </row>
    <row r="177" spans="1:9" ht="63.75">
      <c r="A177" s="17" t="s">
        <v>331</v>
      </c>
      <c r="B177" s="30" t="s">
        <v>20</v>
      </c>
      <c r="C177" s="30" t="s">
        <v>46</v>
      </c>
      <c r="D177" s="30" t="s">
        <v>46</v>
      </c>
      <c r="E177" s="32"/>
      <c r="F177" s="6">
        <f t="shared" ref="F177:G180" si="86">F178</f>
        <v>1200</v>
      </c>
      <c r="G177" s="6">
        <f t="shared" si="86"/>
        <v>1200</v>
      </c>
      <c r="H177" s="11">
        <f t="shared" ref="H177:H181" si="87">G177/F177*100</f>
        <v>100</v>
      </c>
      <c r="I177" s="37">
        <f t="shared" ref="I177:I181" si="88">G177-F177</f>
        <v>0</v>
      </c>
    </row>
    <row r="178" spans="1:9" ht="38.25">
      <c r="A178" s="8" t="s">
        <v>542</v>
      </c>
      <c r="B178" s="30" t="s">
        <v>20</v>
      </c>
      <c r="C178" s="30" t="s">
        <v>46</v>
      </c>
      <c r="D178" s="30" t="s">
        <v>657</v>
      </c>
      <c r="E178" s="30"/>
      <c r="F178" s="6">
        <f t="shared" si="86"/>
        <v>1200</v>
      </c>
      <c r="G178" s="6">
        <f t="shared" si="86"/>
        <v>1200</v>
      </c>
      <c r="H178" s="11">
        <f t="shared" si="87"/>
        <v>100</v>
      </c>
      <c r="I178" s="37">
        <f t="shared" si="88"/>
        <v>0</v>
      </c>
    </row>
    <row r="179" spans="1:9" ht="51">
      <c r="A179" s="8" t="s">
        <v>541</v>
      </c>
      <c r="B179" s="30" t="s">
        <v>20</v>
      </c>
      <c r="C179" s="30" t="s">
        <v>46</v>
      </c>
      <c r="D179" s="30" t="s">
        <v>658</v>
      </c>
      <c r="E179" s="30"/>
      <c r="F179" s="6">
        <f t="shared" si="86"/>
        <v>1200</v>
      </c>
      <c r="G179" s="6">
        <f t="shared" si="86"/>
        <v>1200</v>
      </c>
      <c r="H179" s="11">
        <f t="shared" si="87"/>
        <v>100</v>
      </c>
      <c r="I179" s="37">
        <f t="shared" si="88"/>
        <v>0</v>
      </c>
    </row>
    <row r="180" spans="1:9">
      <c r="A180" s="8" t="s">
        <v>32</v>
      </c>
      <c r="B180" s="30" t="s">
        <v>20</v>
      </c>
      <c r="C180" s="30" t="s">
        <v>46</v>
      </c>
      <c r="D180" s="30" t="s">
        <v>659</v>
      </c>
      <c r="E180" s="30"/>
      <c r="F180" s="6">
        <f t="shared" si="86"/>
        <v>1200</v>
      </c>
      <c r="G180" s="6">
        <f t="shared" si="86"/>
        <v>1200</v>
      </c>
      <c r="H180" s="11">
        <f t="shared" si="87"/>
        <v>100</v>
      </c>
      <c r="I180" s="37">
        <f t="shared" si="88"/>
        <v>0</v>
      </c>
    </row>
    <row r="181" spans="1:9" ht="38.25">
      <c r="A181" s="12" t="s">
        <v>196</v>
      </c>
      <c r="B181" s="32" t="s">
        <v>20</v>
      </c>
      <c r="C181" s="32" t="s">
        <v>46</v>
      </c>
      <c r="D181" s="32" t="s">
        <v>659</v>
      </c>
      <c r="E181" s="32" t="s">
        <v>167</v>
      </c>
      <c r="F181" s="5">
        <v>1200</v>
      </c>
      <c r="G181" s="5">
        <v>1200</v>
      </c>
      <c r="H181" s="13">
        <f t="shared" si="87"/>
        <v>100</v>
      </c>
      <c r="I181" s="38">
        <f t="shared" si="88"/>
        <v>0</v>
      </c>
    </row>
    <row r="182" spans="1:9">
      <c r="A182" s="8" t="s">
        <v>51</v>
      </c>
      <c r="B182" s="30" t="s">
        <v>20</v>
      </c>
      <c r="C182" s="30" t="s">
        <v>39</v>
      </c>
      <c r="D182" s="30"/>
      <c r="E182" s="30"/>
      <c r="F182" s="6">
        <f>F183</f>
        <v>195519.19999999998</v>
      </c>
      <c r="G182" s="6">
        <f>G183</f>
        <v>160620.6</v>
      </c>
      <c r="H182" s="11">
        <f t="shared" si="55"/>
        <v>82.150806672695069</v>
      </c>
      <c r="I182" s="37">
        <f t="shared" si="56"/>
        <v>-34898.599999999977</v>
      </c>
    </row>
    <row r="183" spans="1:9" ht="51">
      <c r="A183" s="17" t="s">
        <v>333</v>
      </c>
      <c r="B183" s="30" t="s">
        <v>20</v>
      </c>
      <c r="C183" s="30" t="s">
        <v>39</v>
      </c>
      <c r="D183" s="30" t="s">
        <v>17</v>
      </c>
      <c r="E183" s="30"/>
      <c r="F183" s="6">
        <f>F184</f>
        <v>195519.19999999998</v>
      </c>
      <c r="G183" s="6">
        <f>G184</f>
        <v>160620.6</v>
      </c>
      <c r="H183" s="11">
        <f t="shared" si="55"/>
        <v>82.150806672695069</v>
      </c>
      <c r="I183" s="37">
        <f t="shared" si="56"/>
        <v>-34898.599999999977</v>
      </c>
    </row>
    <row r="184" spans="1:9" ht="40.5">
      <c r="A184" s="16" t="s">
        <v>335</v>
      </c>
      <c r="B184" s="30" t="s">
        <v>20</v>
      </c>
      <c r="C184" s="30" t="s">
        <v>39</v>
      </c>
      <c r="D184" s="30" t="s">
        <v>660</v>
      </c>
      <c r="E184" s="30"/>
      <c r="F184" s="6">
        <f>F185+F198+F204</f>
        <v>195519.19999999998</v>
      </c>
      <c r="G184" s="6">
        <f>G185+G198+G204</f>
        <v>160620.6</v>
      </c>
      <c r="H184" s="11">
        <f t="shared" si="55"/>
        <v>82.150806672695069</v>
      </c>
      <c r="I184" s="37">
        <f t="shared" si="56"/>
        <v>-34898.599999999977</v>
      </c>
    </row>
    <row r="185" spans="1:9" ht="38.25">
      <c r="A185" s="33" t="s">
        <v>543</v>
      </c>
      <c r="B185" s="30" t="s">
        <v>20</v>
      </c>
      <c r="C185" s="30" t="s">
        <v>39</v>
      </c>
      <c r="D185" s="30" t="s">
        <v>661</v>
      </c>
      <c r="E185" s="32"/>
      <c r="F185" s="6">
        <f>F186+F188+F190+F192+F194+F196</f>
        <v>22196.800000000003</v>
      </c>
      <c r="G185" s="6">
        <f>G186+G188+G190+G192+G194+G196</f>
        <v>22127.200000000001</v>
      </c>
      <c r="H185" s="11">
        <f t="shared" ref="H185" si="89">G185/F185*100</f>
        <v>99.686441288834416</v>
      </c>
      <c r="I185" s="37">
        <f t="shared" ref="I185" si="90">G185-F185</f>
        <v>-69.600000000002183</v>
      </c>
    </row>
    <row r="186" spans="1:9" ht="25.5">
      <c r="A186" s="8" t="s">
        <v>53</v>
      </c>
      <c r="B186" s="30" t="s">
        <v>20</v>
      </c>
      <c r="C186" s="30" t="s">
        <v>39</v>
      </c>
      <c r="D186" s="30" t="s">
        <v>662</v>
      </c>
      <c r="E186" s="30"/>
      <c r="F186" s="6">
        <f>F187</f>
        <v>2616.5</v>
      </c>
      <c r="G186" s="6">
        <f>G187</f>
        <v>2547.9</v>
      </c>
      <c r="H186" s="11">
        <f t="shared" si="55"/>
        <v>97.37817695394611</v>
      </c>
      <c r="I186" s="37">
        <f t="shared" si="56"/>
        <v>-68.599999999999909</v>
      </c>
    </row>
    <row r="187" spans="1:9" ht="63.75">
      <c r="A187" s="12" t="s">
        <v>273</v>
      </c>
      <c r="B187" s="32" t="s">
        <v>20</v>
      </c>
      <c r="C187" s="32" t="s">
        <v>39</v>
      </c>
      <c r="D187" s="32" t="s">
        <v>662</v>
      </c>
      <c r="E187" s="32" t="s">
        <v>167</v>
      </c>
      <c r="F187" s="5">
        <v>2616.5</v>
      </c>
      <c r="G187" s="5">
        <v>2547.9</v>
      </c>
      <c r="H187" s="13">
        <f t="shared" si="55"/>
        <v>97.37817695394611</v>
      </c>
      <c r="I187" s="38">
        <f t="shared" si="56"/>
        <v>-68.599999999999909</v>
      </c>
    </row>
    <row r="188" spans="1:9" ht="38.25">
      <c r="A188" s="8" t="s">
        <v>435</v>
      </c>
      <c r="B188" s="30" t="s">
        <v>20</v>
      </c>
      <c r="C188" s="30" t="s">
        <v>39</v>
      </c>
      <c r="D188" s="30" t="s">
        <v>663</v>
      </c>
      <c r="E188" s="30"/>
      <c r="F188" s="6">
        <f>F189</f>
        <v>1446.7</v>
      </c>
      <c r="G188" s="6">
        <f>G189</f>
        <v>1446.7</v>
      </c>
      <c r="H188" s="11">
        <f t="shared" ref="H188:H202" si="91">G188/F188*100</f>
        <v>100</v>
      </c>
      <c r="I188" s="37">
        <f t="shared" ref="I188:I202" si="92">G188-F188</f>
        <v>0</v>
      </c>
    </row>
    <row r="189" spans="1:9" ht="51">
      <c r="A189" s="12" t="s">
        <v>436</v>
      </c>
      <c r="B189" s="32" t="s">
        <v>20</v>
      </c>
      <c r="C189" s="32" t="s">
        <v>39</v>
      </c>
      <c r="D189" s="32" t="s">
        <v>663</v>
      </c>
      <c r="E189" s="32" t="s">
        <v>170</v>
      </c>
      <c r="F189" s="5">
        <v>1446.7</v>
      </c>
      <c r="G189" s="5">
        <v>1446.7</v>
      </c>
      <c r="H189" s="13">
        <f t="shared" si="91"/>
        <v>100</v>
      </c>
      <c r="I189" s="38">
        <f t="shared" si="92"/>
        <v>0</v>
      </c>
    </row>
    <row r="190" spans="1:9" ht="38.25">
      <c r="A190" s="8" t="s">
        <v>52</v>
      </c>
      <c r="B190" s="30" t="s">
        <v>20</v>
      </c>
      <c r="C190" s="30" t="s">
        <v>39</v>
      </c>
      <c r="D190" s="30" t="s">
        <v>664</v>
      </c>
      <c r="E190" s="30"/>
      <c r="F190" s="6">
        <f>F191</f>
        <v>8609.2000000000007</v>
      </c>
      <c r="G190" s="6">
        <f>G191</f>
        <v>8609.2000000000007</v>
      </c>
      <c r="H190" s="11">
        <f t="shared" si="91"/>
        <v>100</v>
      </c>
      <c r="I190" s="37">
        <f t="shared" si="92"/>
        <v>0</v>
      </c>
    </row>
    <row r="191" spans="1:9" ht="51">
      <c r="A191" s="12" t="s">
        <v>208</v>
      </c>
      <c r="B191" s="32" t="s">
        <v>20</v>
      </c>
      <c r="C191" s="32" t="s">
        <v>39</v>
      </c>
      <c r="D191" s="32" t="s">
        <v>664</v>
      </c>
      <c r="E191" s="32" t="s">
        <v>170</v>
      </c>
      <c r="F191" s="5">
        <v>8609.2000000000007</v>
      </c>
      <c r="G191" s="5">
        <v>8609.2000000000007</v>
      </c>
      <c r="H191" s="13">
        <f t="shared" si="91"/>
        <v>100</v>
      </c>
      <c r="I191" s="38">
        <f t="shared" si="92"/>
        <v>0</v>
      </c>
    </row>
    <row r="192" spans="1:9" ht="63.75">
      <c r="A192" s="8" t="s">
        <v>437</v>
      </c>
      <c r="B192" s="30" t="s">
        <v>20</v>
      </c>
      <c r="C192" s="30" t="s">
        <v>39</v>
      </c>
      <c r="D192" s="30" t="s">
        <v>665</v>
      </c>
      <c r="E192" s="30"/>
      <c r="F192" s="6">
        <f>F193</f>
        <v>5476</v>
      </c>
      <c r="G192" s="6">
        <f>G193</f>
        <v>5475.7</v>
      </c>
      <c r="H192" s="11">
        <f t="shared" si="91"/>
        <v>99.994521548575605</v>
      </c>
      <c r="I192" s="37">
        <f t="shared" si="92"/>
        <v>-0.3000000000001819</v>
      </c>
    </row>
    <row r="193" spans="1:9" ht="89.25">
      <c r="A193" s="12" t="s">
        <v>438</v>
      </c>
      <c r="B193" s="32" t="s">
        <v>20</v>
      </c>
      <c r="C193" s="32" t="s">
        <v>39</v>
      </c>
      <c r="D193" s="32" t="s">
        <v>665</v>
      </c>
      <c r="E193" s="32" t="s">
        <v>167</v>
      </c>
      <c r="F193" s="5">
        <v>5476</v>
      </c>
      <c r="G193" s="5">
        <v>5475.7</v>
      </c>
      <c r="H193" s="13">
        <f t="shared" si="91"/>
        <v>99.994521548575605</v>
      </c>
      <c r="I193" s="38">
        <f t="shared" si="92"/>
        <v>-0.3000000000001819</v>
      </c>
    </row>
    <row r="194" spans="1:9" ht="63.75">
      <c r="A194" s="8" t="s">
        <v>439</v>
      </c>
      <c r="B194" s="30" t="s">
        <v>20</v>
      </c>
      <c r="C194" s="30" t="s">
        <v>39</v>
      </c>
      <c r="D194" s="30" t="s">
        <v>666</v>
      </c>
      <c r="E194" s="30"/>
      <c r="F194" s="6">
        <f>F195</f>
        <v>3421.4</v>
      </c>
      <c r="G194" s="6">
        <f>G195</f>
        <v>3421.4</v>
      </c>
      <c r="H194" s="11">
        <f t="shared" si="91"/>
        <v>100</v>
      </c>
      <c r="I194" s="37">
        <f t="shared" si="92"/>
        <v>0</v>
      </c>
    </row>
    <row r="195" spans="1:9" ht="89.25">
      <c r="A195" s="12" t="s">
        <v>440</v>
      </c>
      <c r="B195" s="32" t="s">
        <v>20</v>
      </c>
      <c r="C195" s="32" t="s">
        <v>39</v>
      </c>
      <c r="D195" s="32" t="s">
        <v>666</v>
      </c>
      <c r="E195" s="32" t="s">
        <v>167</v>
      </c>
      <c r="F195" s="5">
        <v>3421.4</v>
      </c>
      <c r="G195" s="5">
        <v>3421.4</v>
      </c>
      <c r="H195" s="13">
        <f t="shared" si="91"/>
        <v>100</v>
      </c>
      <c r="I195" s="38">
        <f t="shared" si="92"/>
        <v>0</v>
      </c>
    </row>
    <row r="196" spans="1:9" ht="63.75">
      <c r="A196" s="8" t="s">
        <v>441</v>
      </c>
      <c r="B196" s="30" t="s">
        <v>20</v>
      </c>
      <c r="C196" s="30" t="s">
        <v>39</v>
      </c>
      <c r="D196" s="30" t="s">
        <v>667</v>
      </c>
      <c r="E196" s="30"/>
      <c r="F196" s="6">
        <f>F197</f>
        <v>627</v>
      </c>
      <c r="G196" s="6">
        <f>G197</f>
        <v>626.29999999999995</v>
      </c>
      <c r="H196" s="11">
        <f t="shared" si="91"/>
        <v>99.888357256778306</v>
      </c>
      <c r="I196" s="37">
        <f t="shared" si="92"/>
        <v>-0.70000000000004547</v>
      </c>
    </row>
    <row r="197" spans="1:9" ht="89.25">
      <c r="A197" s="12" t="s">
        <v>442</v>
      </c>
      <c r="B197" s="32" t="s">
        <v>20</v>
      </c>
      <c r="C197" s="32" t="s">
        <v>39</v>
      </c>
      <c r="D197" s="32" t="s">
        <v>667</v>
      </c>
      <c r="E197" s="32" t="s">
        <v>167</v>
      </c>
      <c r="F197" s="5">
        <v>627</v>
      </c>
      <c r="G197" s="5">
        <v>626.29999999999995</v>
      </c>
      <c r="H197" s="13">
        <f t="shared" si="91"/>
        <v>99.888357256778306</v>
      </c>
      <c r="I197" s="38">
        <f t="shared" si="92"/>
        <v>-0.70000000000004547</v>
      </c>
    </row>
    <row r="198" spans="1:9" ht="76.5">
      <c r="A198" s="8" t="s">
        <v>544</v>
      </c>
      <c r="B198" s="30" t="s">
        <v>20</v>
      </c>
      <c r="C198" s="30" t="s">
        <v>39</v>
      </c>
      <c r="D198" s="30" t="s">
        <v>668</v>
      </c>
      <c r="E198" s="32"/>
      <c r="F198" s="6">
        <f>F199+F202</f>
        <v>110265</v>
      </c>
      <c r="G198" s="6">
        <f>G199+G202</f>
        <v>106406.3</v>
      </c>
      <c r="H198" s="11">
        <f t="shared" si="91"/>
        <v>96.500521471001676</v>
      </c>
      <c r="I198" s="37">
        <f t="shared" si="92"/>
        <v>-3858.6999999999971</v>
      </c>
    </row>
    <row r="199" spans="1:9" ht="38.25">
      <c r="A199" s="8" t="s">
        <v>497</v>
      </c>
      <c r="B199" s="30" t="s">
        <v>20</v>
      </c>
      <c r="C199" s="30" t="s">
        <v>39</v>
      </c>
      <c r="D199" s="30" t="s">
        <v>669</v>
      </c>
      <c r="E199" s="30"/>
      <c r="F199" s="6">
        <f>SUM(F200:F201)</f>
        <v>109567</v>
      </c>
      <c r="G199" s="6">
        <f>SUM(G200:G201)</f>
        <v>105708.6</v>
      </c>
      <c r="H199" s="11">
        <f t="shared" si="91"/>
        <v>96.478501738662189</v>
      </c>
      <c r="I199" s="37">
        <f t="shared" si="92"/>
        <v>-3858.3999999999942</v>
      </c>
    </row>
    <row r="200" spans="1:9" ht="63.75">
      <c r="A200" s="12" t="s">
        <v>498</v>
      </c>
      <c r="B200" s="32" t="s">
        <v>20</v>
      </c>
      <c r="C200" s="32" t="s">
        <v>39</v>
      </c>
      <c r="D200" s="32" t="s">
        <v>669</v>
      </c>
      <c r="E200" s="32" t="s">
        <v>167</v>
      </c>
      <c r="F200" s="5">
        <v>13272</v>
      </c>
      <c r="G200" s="5">
        <v>13255.5</v>
      </c>
      <c r="H200" s="13">
        <f t="shared" si="91"/>
        <v>99.875678119349004</v>
      </c>
      <c r="I200" s="38">
        <f t="shared" si="92"/>
        <v>-16.5</v>
      </c>
    </row>
    <row r="201" spans="1:9" ht="51">
      <c r="A201" s="12" t="s">
        <v>496</v>
      </c>
      <c r="B201" s="32" t="s">
        <v>20</v>
      </c>
      <c r="C201" s="32" t="s">
        <v>39</v>
      </c>
      <c r="D201" s="32" t="s">
        <v>669</v>
      </c>
      <c r="E201" s="32" t="s">
        <v>170</v>
      </c>
      <c r="F201" s="5">
        <v>96295</v>
      </c>
      <c r="G201" s="5">
        <v>92453.1</v>
      </c>
      <c r="H201" s="13">
        <f t="shared" si="91"/>
        <v>96.010280907627603</v>
      </c>
      <c r="I201" s="38">
        <f t="shared" si="92"/>
        <v>-3841.8999999999942</v>
      </c>
    </row>
    <row r="202" spans="1:9" ht="38.25">
      <c r="A202" s="8" t="s">
        <v>54</v>
      </c>
      <c r="B202" s="30" t="s">
        <v>20</v>
      </c>
      <c r="C202" s="30" t="s">
        <v>39</v>
      </c>
      <c r="D202" s="30" t="s">
        <v>670</v>
      </c>
      <c r="E202" s="30"/>
      <c r="F202" s="6">
        <f>F203</f>
        <v>698</v>
      </c>
      <c r="G202" s="6">
        <f>G203</f>
        <v>697.7</v>
      </c>
      <c r="H202" s="11">
        <f t="shared" si="91"/>
        <v>99.957020057306607</v>
      </c>
      <c r="I202" s="37">
        <f t="shared" si="92"/>
        <v>-0.29999999999995453</v>
      </c>
    </row>
    <row r="203" spans="1:9" ht="63.75">
      <c r="A203" s="12" t="s">
        <v>272</v>
      </c>
      <c r="B203" s="32" t="s">
        <v>20</v>
      </c>
      <c r="C203" s="32" t="s">
        <v>39</v>
      </c>
      <c r="D203" s="32" t="s">
        <v>670</v>
      </c>
      <c r="E203" s="32" t="s">
        <v>167</v>
      </c>
      <c r="F203" s="5">
        <v>698</v>
      </c>
      <c r="G203" s="5">
        <v>697.7</v>
      </c>
      <c r="H203" s="13">
        <f t="shared" ref="H203:H206" si="93">G203/F203*100</f>
        <v>99.957020057306607</v>
      </c>
      <c r="I203" s="38">
        <f t="shared" ref="I203:I206" si="94">G203-F203</f>
        <v>-0.29999999999995453</v>
      </c>
    </row>
    <row r="204" spans="1:9" ht="38.25">
      <c r="A204" s="8" t="s">
        <v>545</v>
      </c>
      <c r="B204" s="30" t="s">
        <v>20</v>
      </c>
      <c r="C204" s="30" t="s">
        <v>39</v>
      </c>
      <c r="D204" s="30" t="s">
        <v>671</v>
      </c>
      <c r="E204" s="32"/>
      <c r="F204" s="6">
        <f>F205+F207</f>
        <v>63057.4</v>
      </c>
      <c r="G204" s="6">
        <f>G205+G207</f>
        <v>32087.1</v>
      </c>
      <c r="H204" s="11">
        <f t="shared" si="93"/>
        <v>50.88554237884847</v>
      </c>
      <c r="I204" s="37">
        <f t="shared" si="94"/>
        <v>-30970.300000000003</v>
      </c>
    </row>
    <row r="205" spans="1:9" ht="25.5">
      <c r="A205" s="8" t="s">
        <v>499</v>
      </c>
      <c r="B205" s="30" t="s">
        <v>20</v>
      </c>
      <c r="C205" s="30" t="s">
        <v>39</v>
      </c>
      <c r="D205" s="30" t="s">
        <v>672</v>
      </c>
      <c r="E205" s="30"/>
      <c r="F205" s="6">
        <f>F206</f>
        <v>61275</v>
      </c>
      <c r="G205" s="6">
        <f>G206</f>
        <v>30305.599999999999</v>
      </c>
      <c r="H205" s="11">
        <f t="shared" si="93"/>
        <v>49.458343533251728</v>
      </c>
      <c r="I205" s="37">
        <f t="shared" si="94"/>
        <v>-30969.4</v>
      </c>
    </row>
    <row r="206" spans="1:9" ht="38.25">
      <c r="A206" s="12" t="s">
        <v>500</v>
      </c>
      <c r="B206" s="32" t="s">
        <v>20</v>
      </c>
      <c r="C206" s="32" t="s">
        <v>39</v>
      </c>
      <c r="D206" s="32" t="s">
        <v>672</v>
      </c>
      <c r="E206" s="32" t="s">
        <v>170</v>
      </c>
      <c r="F206" s="5">
        <v>61275</v>
      </c>
      <c r="G206" s="5">
        <v>30305.599999999999</v>
      </c>
      <c r="H206" s="13">
        <f t="shared" si="93"/>
        <v>49.458343533251728</v>
      </c>
      <c r="I206" s="38">
        <f t="shared" si="94"/>
        <v>-30969.4</v>
      </c>
    </row>
    <row r="207" spans="1:9" ht="63.75">
      <c r="A207" s="8" t="s">
        <v>443</v>
      </c>
      <c r="B207" s="30" t="s">
        <v>20</v>
      </c>
      <c r="C207" s="30" t="s">
        <v>39</v>
      </c>
      <c r="D207" s="30" t="s">
        <v>673</v>
      </c>
      <c r="E207" s="30"/>
      <c r="F207" s="6">
        <f>F208</f>
        <v>1782.4</v>
      </c>
      <c r="G207" s="6">
        <f>G208</f>
        <v>1781.5</v>
      </c>
      <c r="H207" s="11">
        <f t="shared" ref="H207:H208" si="95">G207/F207*100</f>
        <v>99.949506283662473</v>
      </c>
      <c r="I207" s="37">
        <f t="shared" ref="I207:I208" si="96">G207-F207</f>
        <v>-0.90000000000009095</v>
      </c>
    </row>
    <row r="208" spans="1:9" ht="89.25">
      <c r="A208" s="12" t="s">
        <v>444</v>
      </c>
      <c r="B208" s="32" t="s">
        <v>20</v>
      </c>
      <c r="C208" s="32" t="s">
        <v>39</v>
      </c>
      <c r="D208" s="32" t="s">
        <v>673</v>
      </c>
      <c r="E208" s="32" t="s">
        <v>171</v>
      </c>
      <c r="F208" s="5">
        <v>1782.4</v>
      </c>
      <c r="G208" s="5">
        <v>1781.5</v>
      </c>
      <c r="H208" s="13">
        <f t="shared" si="95"/>
        <v>99.949506283662473</v>
      </c>
      <c r="I208" s="38">
        <f t="shared" si="96"/>
        <v>-0.90000000000009095</v>
      </c>
    </row>
    <row r="209" spans="1:9">
      <c r="A209" s="8" t="s">
        <v>55</v>
      </c>
      <c r="B209" s="30" t="s">
        <v>20</v>
      </c>
      <c r="C209" s="30" t="s">
        <v>6</v>
      </c>
      <c r="D209" s="30"/>
      <c r="E209" s="30"/>
      <c r="F209" s="6">
        <f>F213+F216+F219+F222</f>
        <v>8773.9</v>
      </c>
      <c r="G209" s="6">
        <f>G213+G216+G219+G222</f>
        <v>8564.7999999999993</v>
      </c>
      <c r="H209" s="11">
        <f t="shared" si="55"/>
        <v>97.616795267782848</v>
      </c>
      <c r="I209" s="37">
        <f t="shared" si="56"/>
        <v>-209.10000000000036</v>
      </c>
    </row>
    <row r="210" spans="1:9" ht="76.5">
      <c r="A210" s="17" t="s">
        <v>336</v>
      </c>
      <c r="B210" s="30" t="s">
        <v>20</v>
      </c>
      <c r="C210" s="30" t="s">
        <v>6</v>
      </c>
      <c r="D210" s="30" t="s">
        <v>75</v>
      </c>
      <c r="E210" s="30"/>
      <c r="F210" s="6">
        <f>F211</f>
        <v>8773.9</v>
      </c>
      <c r="G210" s="6">
        <f>G211</f>
        <v>8564.7999999999993</v>
      </c>
      <c r="H210" s="11">
        <f t="shared" ref="H210:H212" si="97">G210/F210*100</f>
        <v>97.616795267782848</v>
      </c>
      <c r="I210" s="37">
        <f t="shared" ref="I210:I212" si="98">G210-F210</f>
        <v>-209.10000000000036</v>
      </c>
    </row>
    <row r="211" spans="1:9" ht="27">
      <c r="A211" s="18" t="s">
        <v>337</v>
      </c>
      <c r="B211" s="30" t="s">
        <v>20</v>
      </c>
      <c r="C211" s="30" t="s">
        <v>6</v>
      </c>
      <c r="D211" s="30" t="s">
        <v>674</v>
      </c>
      <c r="E211" s="30"/>
      <c r="F211" s="6">
        <f>F213+F216+F219+F222</f>
        <v>8773.9</v>
      </c>
      <c r="G211" s="6">
        <f>G213+G216+G219+G222</f>
        <v>8564.7999999999993</v>
      </c>
      <c r="H211" s="11">
        <f t="shared" si="97"/>
        <v>97.616795267782848</v>
      </c>
      <c r="I211" s="37">
        <f t="shared" si="98"/>
        <v>-209.10000000000036</v>
      </c>
    </row>
    <row r="212" spans="1:9" ht="63.75">
      <c r="A212" s="33" t="s">
        <v>546</v>
      </c>
      <c r="B212" s="30" t="s">
        <v>20</v>
      </c>
      <c r="C212" s="30" t="s">
        <v>6</v>
      </c>
      <c r="D212" s="30" t="s">
        <v>675</v>
      </c>
      <c r="E212" s="30"/>
      <c r="F212" s="6">
        <f>F213</f>
        <v>507</v>
      </c>
      <c r="G212" s="6">
        <f>G213</f>
        <v>507</v>
      </c>
      <c r="H212" s="11">
        <f t="shared" si="97"/>
        <v>100</v>
      </c>
      <c r="I212" s="37">
        <f t="shared" si="98"/>
        <v>0</v>
      </c>
    </row>
    <row r="213" spans="1:9" ht="63.75">
      <c r="A213" s="8" t="s">
        <v>56</v>
      </c>
      <c r="B213" s="30" t="s">
        <v>20</v>
      </c>
      <c r="C213" s="30" t="s">
        <v>6</v>
      </c>
      <c r="D213" s="30" t="s">
        <v>676</v>
      </c>
      <c r="E213" s="30"/>
      <c r="F213" s="6">
        <f>F214</f>
        <v>507</v>
      </c>
      <c r="G213" s="6">
        <f>G214</f>
        <v>507</v>
      </c>
      <c r="H213" s="11">
        <f t="shared" si="55"/>
        <v>100</v>
      </c>
      <c r="I213" s="37">
        <f t="shared" si="56"/>
        <v>0</v>
      </c>
    </row>
    <row r="214" spans="1:9" ht="89.25">
      <c r="A214" s="12" t="s">
        <v>271</v>
      </c>
      <c r="B214" s="32" t="s">
        <v>20</v>
      </c>
      <c r="C214" s="32" t="s">
        <v>6</v>
      </c>
      <c r="D214" s="32" t="s">
        <v>676</v>
      </c>
      <c r="E214" s="32" t="s">
        <v>167</v>
      </c>
      <c r="F214" s="5">
        <v>507</v>
      </c>
      <c r="G214" s="5">
        <v>507</v>
      </c>
      <c r="H214" s="13">
        <f t="shared" si="55"/>
        <v>100</v>
      </c>
      <c r="I214" s="38">
        <f t="shared" si="56"/>
        <v>0</v>
      </c>
    </row>
    <row r="215" spans="1:9" ht="63.75">
      <c r="A215" s="33" t="s">
        <v>547</v>
      </c>
      <c r="B215" s="30" t="s">
        <v>20</v>
      </c>
      <c r="C215" s="30" t="s">
        <v>6</v>
      </c>
      <c r="D215" s="30" t="s">
        <v>677</v>
      </c>
      <c r="E215" s="30"/>
      <c r="F215" s="6">
        <f>F216</f>
        <v>1291.4000000000001</v>
      </c>
      <c r="G215" s="6">
        <f>G216</f>
        <v>1140.0999999999999</v>
      </c>
      <c r="H215" s="11">
        <f t="shared" ref="H215" si="99">G215/F215*100</f>
        <v>88.284032832584785</v>
      </c>
      <c r="I215" s="37">
        <f t="shared" ref="I215" si="100">G215-F215</f>
        <v>-151.30000000000018</v>
      </c>
    </row>
    <row r="216" spans="1:9" ht="38.25">
      <c r="A216" s="8" t="s">
        <v>57</v>
      </c>
      <c r="B216" s="30" t="s">
        <v>20</v>
      </c>
      <c r="C216" s="30" t="s">
        <v>6</v>
      </c>
      <c r="D216" s="30" t="s">
        <v>678</v>
      </c>
      <c r="E216" s="30"/>
      <c r="F216" s="6">
        <f>F217</f>
        <v>1291.4000000000001</v>
      </c>
      <c r="G216" s="6">
        <f>G217</f>
        <v>1140.0999999999999</v>
      </c>
      <c r="H216" s="11">
        <f t="shared" si="55"/>
        <v>88.284032832584785</v>
      </c>
      <c r="I216" s="37">
        <f t="shared" si="56"/>
        <v>-151.30000000000018</v>
      </c>
    </row>
    <row r="217" spans="1:9" ht="76.5">
      <c r="A217" s="12" t="s">
        <v>276</v>
      </c>
      <c r="B217" s="32" t="s">
        <v>20</v>
      </c>
      <c r="C217" s="32" t="s">
        <v>6</v>
      </c>
      <c r="D217" s="32" t="s">
        <v>678</v>
      </c>
      <c r="E217" s="32" t="s">
        <v>167</v>
      </c>
      <c r="F217" s="5">
        <v>1291.4000000000001</v>
      </c>
      <c r="G217" s="5">
        <v>1140.0999999999999</v>
      </c>
      <c r="H217" s="13">
        <f t="shared" si="55"/>
        <v>88.284032832584785</v>
      </c>
      <c r="I217" s="38">
        <f t="shared" si="56"/>
        <v>-151.30000000000018</v>
      </c>
    </row>
    <row r="218" spans="1:9" ht="38.25">
      <c r="A218" s="33" t="s">
        <v>548</v>
      </c>
      <c r="B218" s="30" t="s">
        <v>20</v>
      </c>
      <c r="C218" s="30" t="s">
        <v>6</v>
      </c>
      <c r="D218" s="30" t="s">
        <v>679</v>
      </c>
      <c r="E218" s="30"/>
      <c r="F218" s="6">
        <f>F219</f>
        <v>6303.5</v>
      </c>
      <c r="G218" s="6">
        <f>G219</f>
        <v>6249.8</v>
      </c>
      <c r="H218" s="11">
        <f t="shared" ref="H218" si="101">G218/F218*100</f>
        <v>99.148092329658127</v>
      </c>
      <c r="I218" s="37">
        <f t="shared" ref="I218" si="102">G218-F218</f>
        <v>-53.699999999999818</v>
      </c>
    </row>
    <row r="219" spans="1:9" ht="38.25">
      <c r="A219" s="8" t="s">
        <v>58</v>
      </c>
      <c r="B219" s="30" t="s">
        <v>20</v>
      </c>
      <c r="C219" s="30" t="s">
        <v>6</v>
      </c>
      <c r="D219" s="30" t="s">
        <v>680</v>
      </c>
      <c r="E219" s="30"/>
      <c r="F219" s="6">
        <f>F220</f>
        <v>6303.5</v>
      </c>
      <c r="G219" s="6">
        <f>G220</f>
        <v>6249.8</v>
      </c>
      <c r="H219" s="11">
        <f t="shared" si="55"/>
        <v>99.148092329658127</v>
      </c>
      <c r="I219" s="37">
        <f t="shared" si="56"/>
        <v>-53.699999999999818</v>
      </c>
    </row>
    <row r="220" spans="1:9" ht="63.75">
      <c r="A220" s="12" t="s">
        <v>275</v>
      </c>
      <c r="B220" s="32" t="s">
        <v>20</v>
      </c>
      <c r="C220" s="32" t="s">
        <v>6</v>
      </c>
      <c r="D220" s="32" t="s">
        <v>680</v>
      </c>
      <c r="E220" s="32" t="s">
        <v>167</v>
      </c>
      <c r="F220" s="5">
        <v>6303.5</v>
      </c>
      <c r="G220" s="5">
        <v>6249.8</v>
      </c>
      <c r="H220" s="13">
        <f t="shared" si="55"/>
        <v>99.148092329658127</v>
      </c>
      <c r="I220" s="38">
        <f t="shared" si="56"/>
        <v>-53.699999999999818</v>
      </c>
    </row>
    <row r="221" spans="1:9" ht="38.25">
      <c r="A221" s="33" t="s">
        <v>549</v>
      </c>
      <c r="B221" s="30" t="s">
        <v>20</v>
      </c>
      <c r="C221" s="30" t="s">
        <v>6</v>
      </c>
      <c r="D221" s="30" t="s">
        <v>681</v>
      </c>
      <c r="E221" s="30"/>
      <c r="F221" s="6">
        <f>F222</f>
        <v>672</v>
      </c>
      <c r="G221" s="6">
        <f>G222</f>
        <v>667.9</v>
      </c>
      <c r="H221" s="11">
        <f t="shared" ref="H221" si="103">G221/F221*100</f>
        <v>99.389880952380949</v>
      </c>
      <c r="I221" s="37">
        <f t="shared" ref="I221" si="104">G221-F221</f>
        <v>-4.1000000000000227</v>
      </c>
    </row>
    <row r="222" spans="1:9" ht="25.5">
      <c r="A222" s="8" t="s">
        <v>59</v>
      </c>
      <c r="B222" s="30" t="s">
        <v>20</v>
      </c>
      <c r="C222" s="30" t="s">
        <v>6</v>
      </c>
      <c r="D222" s="30" t="s">
        <v>682</v>
      </c>
      <c r="E222" s="30"/>
      <c r="F222" s="6">
        <f>F223</f>
        <v>672</v>
      </c>
      <c r="G222" s="6">
        <f>G223</f>
        <v>667.9</v>
      </c>
      <c r="H222" s="11">
        <f t="shared" si="55"/>
        <v>99.389880952380949</v>
      </c>
      <c r="I222" s="37">
        <f t="shared" si="56"/>
        <v>-4.1000000000000227</v>
      </c>
    </row>
    <row r="223" spans="1:9" ht="63.75">
      <c r="A223" s="12" t="s">
        <v>274</v>
      </c>
      <c r="B223" s="32" t="s">
        <v>20</v>
      </c>
      <c r="C223" s="32" t="s">
        <v>6</v>
      </c>
      <c r="D223" s="32" t="s">
        <v>682</v>
      </c>
      <c r="E223" s="32" t="s">
        <v>167</v>
      </c>
      <c r="F223" s="5">
        <v>672</v>
      </c>
      <c r="G223" s="5">
        <v>667.9</v>
      </c>
      <c r="H223" s="13">
        <f t="shared" si="55"/>
        <v>99.389880952380949</v>
      </c>
      <c r="I223" s="38">
        <f t="shared" si="56"/>
        <v>-4.1000000000000227</v>
      </c>
    </row>
    <row r="224" spans="1:9" ht="25.5">
      <c r="A224" s="8" t="s">
        <v>61</v>
      </c>
      <c r="B224" s="30" t="s">
        <v>20</v>
      </c>
      <c r="C224" s="30" t="s">
        <v>60</v>
      </c>
      <c r="D224" s="30"/>
      <c r="E224" s="30"/>
      <c r="F224" s="6">
        <f>F225+F234+F246</f>
        <v>10763.900000000001</v>
      </c>
      <c r="G224" s="6">
        <f>G225+G234+G246</f>
        <v>8778.2999999999993</v>
      </c>
      <c r="H224" s="11">
        <f t="shared" si="55"/>
        <v>81.553154525775952</v>
      </c>
      <c r="I224" s="37">
        <f t="shared" si="56"/>
        <v>-1985.6000000000022</v>
      </c>
    </row>
    <row r="225" spans="1:9" ht="63.75">
      <c r="A225" s="15" t="s">
        <v>338</v>
      </c>
      <c r="B225" s="30" t="s">
        <v>20</v>
      </c>
      <c r="C225" s="30" t="s">
        <v>60</v>
      </c>
      <c r="D225" s="30" t="s">
        <v>46</v>
      </c>
      <c r="E225" s="30"/>
      <c r="F225" s="6">
        <f>F226</f>
        <v>1591.7</v>
      </c>
      <c r="G225" s="6">
        <f>G226</f>
        <v>1191.6999999999998</v>
      </c>
      <c r="H225" s="11">
        <f t="shared" si="55"/>
        <v>74.869636237984523</v>
      </c>
      <c r="I225" s="37">
        <f t="shared" si="56"/>
        <v>-400.00000000000023</v>
      </c>
    </row>
    <row r="226" spans="1:9" ht="40.5">
      <c r="A226" s="18" t="s">
        <v>339</v>
      </c>
      <c r="B226" s="30" t="s">
        <v>20</v>
      </c>
      <c r="C226" s="30" t="s">
        <v>60</v>
      </c>
      <c r="D226" s="30" t="s">
        <v>657</v>
      </c>
      <c r="E226" s="30"/>
      <c r="F226" s="6">
        <f>F227+F231</f>
        <v>1591.7</v>
      </c>
      <c r="G226" s="6">
        <f>G227+G231</f>
        <v>1191.6999999999998</v>
      </c>
      <c r="H226" s="11">
        <f t="shared" ref="H226:H227" si="105">G226/F226*100</f>
        <v>74.869636237984523</v>
      </c>
      <c r="I226" s="37">
        <f t="shared" ref="I226:I227" si="106">G226-F226</f>
        <v>-400.00000000000023</v>
      </c>
    </row>
    <row r="227" spans="1:9" ht="51">
      <c r="A227" s="33" t="s">
        <v>541</v>
      </c>
      <c r="B227" s="30" t="s">
        <v>20</v>
      </c>
      <c r="C227" s="30" t="s">
        <v>60</v>
      </c>
      <c r="D227" s="30" t="s">
        <v>658</v>
      </c>
      <c r="E227" s="30"/>
      <c r="F227" s="6">
        <f>F228</f>
        <v>637.20000000000005</v>
      </c>
      <c r="G227" s="6">
        <f>G228</f>
        <v>350.4</v>
      </c>
      <c r="H227" s="11">
        <f t="shared" si="105"/>
        <v>54.990583804143121</v>
      </c>
      <c r="I227" s="37">
        <f t="shared" si="106"/>
        <v>-286.80000000000007</v>
      </c>
    </row>
    <row r="228" spans="1:9">
      <c r="A228" s="8" t="s">
        <v>32</v>
      </c>
      <c r="B228" s="30" t="s">
        <v>20</v>
      </c>
      <c r="C228" s="30" t="s">
        <v>60</v>
      </c>
      <c r="D228" s="30" t="s">
        <v>659</v>
      </c>
      <c r="E228" s="30"/>
      <c r="F228" s="6">
        <f>SUM(F229:F230)</f>
        <v>637.20000000000005</v>
      </c>
      <c r="G228" s="6">
        <f>SUM(G229:G230)</f>
        <v>350.4</v>
      </c>
      <c r="H228" s="11">
        <f t="shared" si="55"/>
        <v>54.990583804143121</v>
      </c>
      <c r="I228" s="37">
        <f t="shared" si="56"/>
        <v>-286.80000000000007</v>
      </c>
    </row>
    <row r="229" spans="1:9" ht="38.25">
      <c r="A229" s="12" t="s">
        <v>445</v>
      </c>
      <c r="B229" s="32" t="s">
        <v>20</v>
      </c>
      <c r="C229" s="32" t="s">
        <v>60</v>
      </c>
      <c r="D229" s="32" t="s">
        <v>659</v>
      </c>
      <c r="E229" s="32" t="s">
        <v>167</v>
      </c>
      <c r="F229" s="5">
        <v>404.2</v>
      </c>
      <c r="G229" s="5">
        <v>154.69999999999999</v>
      </c>
      <c r="H229" s="13">
        <f t="shared" si="55"/>
        <v>38.273132112815439</v>
      </c>
      <c r="I229" s="38">
        <f t="shared" si="56"/>
        <v>-249.5</v>
      </c>
    </row>
    <row r="230" spans="1:9" ht="25.5">
      <c r="A230" s="12" t="s">
        <v>446</v>
      </c>
      <c r="B230" s="32" t="s">
        <v>20</v>
      </c>
      <c r="C230" s="32" t="s">
        <v>60</v>
      </c>
      <c r="D230" s="32" t="s">
        <v>659</v>
      </c>
      <c r="E230" s="32" t="s">
        <v>168</v>
      </c>
      <c r="F230" s="5">
        <v>233</v>
      </c>
      <c r="G230" s="5">
        <v>195.7</v>
      </c>
      <c r="H230" s="13">
        <f t="shared" ref="H230" si="107">G230/F230*100</f>
        <v>83.991416309012862</v>
      </c>
      <c r="I230" s="38">
        <f t="shared" ref="I230" si="108">G230-F230</f>
        <v>-37.300000000000011</v>
      </c>
    </row>
    <row r="231" spans="1:9" ht="38.25">
      <c r="A231" s="33" t="s">
        <v>550</v>
      </c>
      <c r="B231" s="30" t="s">
        <v>20</v>
      </c>
      <c r="C231" s="30" t="s">
        <v>60</v>
      </c>
      <c r="D231" s="30" t="s">
        <v>683</v>
      </c>
      <c r="E231" s="30"/>
      <c r="F231" s="6">
        <f>F232</f>
        <v>954.5</v>
      </c>
      <c r="G231" s="6">
        <f>G232</f>
        <v>841.3</v>
      </c>
      <c r="H231" s="11">
        <f t="shared" ref="H231" si="109">G231/F231*100</f>
        <v>88.140387637506549</v>
      </c>
      <c r="I231" s="37">
        <f t="shared" ref="I231" si="110">G231-F231</f>
        <v>-113.20000000000005</v>
      </c>
    </row>
    <row r="232" spans="1:9" ht="51">
      <c r="A232" s="8" t="s">
        <v>62</v>
      </c>
      <c r="B232" s="30" t="s">
        <v>20</v>
      </c>
      <c r="C232" s="30" t="s">
        <v>60</v>
      </c>
      <c r="D232" s="30" t="s">
        <v>684</v>
      </c>
      <c r="E232" s="30"/>
      <c r="F232" s="6">
        <f>F233</f>
        <v>954.5</v>
      </c>
      <c r="G232" s="6">
        <f>G233</f>
        <v>841.3</v>
      </c>
      <c r="H232" s="11">
        <f t="shared" si="55"/>
        <v>88.140387637506549</v>
      </c>
      <c r="I232" s="37">
        <f t="shared" si="56"/>
        <v>-113.20000000000005</v>
      </c>
    </row>
    <row r="233" spans="1:9" ht="76.5">
      <c r="A233" s="12" t="s">
        <v>277</v>
      </c>
      <c r="B233" s="32" t="s">
        <v>20</v>
      </c>
      <c r="C233" s="32" t="s">
        <v>60</v>
      </c>
      <c r="D233" s="32" t="s">
        <v>684</v>
      </c>
      <c r="E233" s="32" t="s">
        <v>167</v>
      </c>
      <c r="F233" s="5">
        <v>954.5</v>
      </c>
      <c r="G233" s="5">
        <v>841.3</v>
      </c>
      <c r="H233" s="13">
        <f t="shared" si="55"/>
        <v>88.140387637506549</v>
      </c>
      <c r="I233" s="38">
        <f t="shared" si="56"/>
        <v>-113.20000000000005</v>
      </c>
    </row>
    <row r="234" spans="1:9" ht="51">
      <c r="A234" s="15" t="s">
        <v>340</v>
      </c>
      <c r="B234" s="30" t="s">
        <v>20</v>
      </c>
      <c r="C234" s="30" t="s">
        <v>60</v>
      </c>
      <c r="D234" s="30" t="s">
        <v>39</v>
      </c>
      <c r="E234" s="30"/>
      <c r="F234" s="6">
        <f>F235</f>
        <v>4798.7000000000007</v>
      </c>
      <c r="G234" s="6">
        <f>G235</f>
        <v>3985.3999999999996</v>
      </c>
      <c r="H234" s="11">
        <f t="shared" ref="H234:H241" si="111">G234/F234*100</f>
        <v>83.05165982453579</v>
      </c>
      <c r="I234" s="37">
        <f t="shared" ref="I234:I241" si="112">G234-F234</f>
        <v>-813.30000000000109</v>
      </c>
    </row>
    <row r="235" spans="1:9" ht="54">
      <c r="A235" s="16" t="s">
        <v>341</v>
      </c>
      <c r="B235" s="30" t="s">
        <v>20</v>
      </c>
      <c r="C235" s="30" t="s">
        <v>60</v>
      </c>
      <c r="D235" s="30" t="s">
        <v>685</v>
      </c>
      <c r="E235" s="30"/>
      <c r="F235" s="6">
        <f>F236+F241</f>
        <v>4798.7000000000007</v>
      </c>
      <c r="G235" s="6">
        <f>G236+G241</f>
        <v>3985.3999999999996</v>
      </c>
      <c r="H235" s="11">
        <f t="shared" si="111"/>
        <v>83.05165982453579</v>
      </c>
      <c r="I235" s="37">
        <f t="shared" si="112"/>
        <v>-813.30000000000109</v>
      </c>
    </row>
    <row r="236" spans="1:9" ht="54">
      <c r="A236" s="16" t="s">
        <v>551</v>
      </c>
      <c r="B236" s="30" t="s">
        <v>20</v>
      </c>
      <c r="C236" s="30" t="s">
        <v>60</v>
      </c>
      <c r="D236" s="30" t="s">
        <v>686</v>
      </c>
      <c r="E236" s="30"/>
      <c r="F236" s="6">
        <f>F237+F239</f>
        <v>3114.8</v>
      </c>
      <c r="G236" s="6">
        <f>G237+G239</f>
        <v>2409.1</v>
      </c>
      <c r="H236" s="11">
        <f t="shared" ref="H236:H238" si="113">G236/F236*100</f>
        <v>77.343649672531129</v>
      </c>
      <c r="I236" s="37">
        <f t="shared" ref="I236:I238" si="114">G236-F236</f>
        <v>-705.70000000000027</v>
      </c>
    </row>
    <row r="237" spans="1:9" ht="27">
      <c r="A237" s="16" t="s">
        <v>23</v>
      </c>
      <c r="B237" s="30" t="s">
        <v>20</v>
      </c>
      <c r="C237" s="30" t="s">
        <v>60</v>
      </c>
      <c r="D237" s="30" t="s">
        <v>687</v>
      </c>
      <c r="E237" s="30"/>
      <c r="F237" s="6">
        <f>F238</f>
        <v>2514.8000000000002</v>
      </c>
      <c r="G237" s="6">
        <f>G238</f>
        <v>2409.1</v>
      </c>
      <c r="H237" s="11">
        <f t="shared" si="113"/>
        <v>95.796882455861294</v>
      </c>
      <c r="I237" s="37">
        <f t="shared" si="114"/>
        <v>-105.70000000000027</v>
      </c>
    </row>
    <row r="238" spans="1:9" ht="51">
      <c r="A238" s="31" t="s">
        <v>501</v>
      </c>
      <c r="B238" s="32" t="s">
        <v>20</v>
      </c>
      <c r="C238" s="32" t="s">
        <v>60</v>
      </c>
      <c r="D238" s="32" t="s">
        <v>687</v>
      </c>
      <c r="E238" s="32" t="s">
        <v>167</v>
      </c>
      <c r="F238" s="5">
        <v>2514.8000000000002</v>
      </c>
      <c r="G238" s="5">
        <v>2409.1</v>
      </c>
      <c r="H238" s="13">
        <f t="shared" si="113"/>
        <v>95.796882455861294</v>
      </c>
      <c r="I238" s="38">
        <f t="shared" si="114"/>
        <v>-105.70000000000027</v>
      </c>
    </row>
    <row r="239" spans="1:9" ht="63.75">
      <c r="A239" s="15" t="s">
        <v>474</v>
      </c>
      <c r="B239" s="30" t="s">
        <v>20</v>
      </c>
      <c r="C239" s="30" t="s">
        <v>60</v>
      </c>
      <c r="D239" s="30" t="s">
        <v>688</v>
      </c>
      <c r="E239" s="30"/>
      <c r="F239" s="6">
        <f>F240</f>
        <v>600</v>
      </c>
      <c r="G239" s="6">
        <f>G240</f>
        <v>0</v>
      </c>
      <c r="H239" s="11">
        <f t="shared" ref="H239:H240" si="115">G239/F239*100</f>
        <v>0</v>
      </c>
      <c r="I239" s="37">
        <f t="shared" ref="I239:I240" si="116">G239-F239</f>
        <v>-600</v>
      </c>
    </row>
    <row r="240" spans="1:9" ht="89.25">
      <c r="A240" s="31" t="s">
        <v>502</v>
      </c>
      <c r="B240" s="32" t="s">
        <v>20</v>
      </c>
      <c r="C240" s="32" t="s">
        <v>60</v>
      </c>
      <c r="D240" s="32" t="s">
        <v>688</v>
      </c>
      <c r="E240" s="32" t="s">
        <v>171</v>
      </c>
      <c r="F240" s="5">
        <v>600</v>
      </c>
      <c r="G240" s="5">
        <v>0</v>
      </c>
      <c r="H240" s="13">
        <f t="shared" si="115"/>
        <v>0</v>
      </c>
      <c r="I240" s="38">
        <f t="shared" si="116"/>
        <v>-600</v>
      </c>
    </row>
    <row r="241" spans="1:9" ht="25.5">
      <c r="A241" s="33" t="s">
        <v>552</v>
      </c>
      <c r="B241" s="30" t="s">
        <v>20</v>
      </c>
      <c r="C241" s="30" t="s">
        <v>60</v>
      </c>
      <c r="D241" s="30" t="s">
        <v>689</v>
      </c>
      <c r="E241" s="30"/>
      <c r="F241" s="6">
        <f>F242+F244</f>
        <v>1683.9</v>
      </c>
      <c r="G241" s="6">
        <f>G242+G244</f>
        <v>1576.3</v>
      </c>
      <c r="H241" s="11">
        <f t="shared" si="111"/>
        <v>93.610071856998616</v>
      </c>
      <c r="I241" s="37">
        <f t="shared" si="112"/>
        <v>-107.60000000000014</v>
      </c>
    </row>
    <row r="242" spans="1:9" ht="25.5">
      <c r="A242" s="8" t="s">
        <v>28</v>
      </c>
      <c r="B242" s="30" t="s">
        <v>20</v>
      </c>
      <c r="C242" s="30" t="s">
        <v>60</v>
      </c>
      <c r="D242" s="30" t="s">
        <v>690</v>
      </c>
      <c r="E242" s="30"/>
      <c r="F242" s="6">
        <f>F243</f>
        <v>120</v>
      </c>
      <c r="G242" s="6">
        <f>G243</f>
        <v>120</v>
      </c>
      <c r="H242" s="11">
        <f t="shared" si="55"/>
        <v>100</v>
      </c>
      <c r="I242" s="37">
        <f t="shared" si="56"/>
        <v>0</v>
      </c>
    </row>
    <row r="243" spans="1:9" ht="51">
      <c r="A243" s="12" t="s">
        <v>198</v>
      </c>
      <c r="B243" s="32" t="s">
        <v>20</v>
      </c>
      <c r="C243" s="32" t="s">
        <v>60</v>
      </c>
      <c r="D243" s="32" t="s">
        <v>690</v>
      </c>
      <c r="E243" s="32" t="s">
        <v>167</v>
      </c>
      <c r="F243" s="5">
        <v>120</v>
      </c>
      <c r="G243" s="5">
        <v>120</v>
      </c>
      <c r="H243" s="13">
        <f t="shared" si="55"/>
        <v>100</v>
      </c>
      <c r="I243" s="38">
        <f t="shared" si="56"/>
        <v>0</v>
      </c>
    </row>
    <row r="244" spans="1:9">
      <c r="A244" s="8" t="s">
        <v>32</v>
      </c>
      <c r="B244" s="30" t="s">
        <v>20</v>
      </c>
      <c r="C244" s="30" t="s">
        <v>60</v>
      </c>
      <c r="D244" s="30" t="s">
        <v>691</v>
      </c>
      <c r="E244" s="30"/>
      <c r="F244" s="6">
        <f>F245</f>
        <v>1563.9</v>
      </c>
      <c r="G244" s="6">
        <f>G245</f>
        <v>1456.3</v>
      </c>
      <c r="H244" s="11">
        <f t="shared" ref="H244:H316" si="117">G244/F244*100</f>
        <v>93.119764690837002</v>
      </c>
      <c r="I244" s="37">
        <f t="shared" ref="I244:I316" si="118">G244-F244</f>
        <v>-107.60000000000014</v>
      </c>
    </row>
    <row r="245" spans="1:9" ht="38.25">
      <c r="A245" s="12" t="s">
        <v>196</v>
      </c>
      <c r="B245" s="32" t="s">
        <v>20</v>
      </c>
      <c r="C245" s="32" t="s">
        <v>60</v>
      </c>
      <c r="D245" s="32" t="s">
        <v>691</v>
      </c>
      <c r="E245" s="32" t="s">
        <v>167</v>
      </c>
      <c r="F245" s="5">
        <v>1563.9</v>
      </c>
      <c r="G245" s="5">
        <v>1456.3</v>
      </c>
      <c r="H245" s="13">
        <f t="shared" si="117"/>
        <v>93.119764690837002</v>
      </c>
      <c r="I245" s="38">
        <f t="shared" si="118"/>
        <v>-107.60000000000014</v>
      </c>
    </row>
    <row r="246" spans="1:9" ht="25.5">
      <c r="A246" s="17" t="s">
        <v>323</v>
      </c>
      <c r="B246" s="30" t="s">
        <v>20</v>
      </c>
      <c r="C246" s="30" t="s">
        <v>60</v>
      </c>
      <c r="D246" s="30" t="s">
        <v>322</v>
      </c>
      <c r="E246" s="32"/>
      <c r="F246" s="6">
        <f>F247</f>
        <v>4373.5</v>
      </c>
      <c r="G246" s="6">
        <f>G247</f>
        <v>3601.2</v>
      </c>
      <c r="H246" s="11">
        <f t="shared" ref="H246" si="119">G246/F246*100</f>
        <v>82.341374185435001</v>
      </c>
      <c r="I246" s="37">
        <f t="shared" ref="I246" si="120">G246-F246</f>
        <v>-772.30000000000018</v>
      </c>
    </row>
    <row r="247" spans="1:9" ht="13.5">
      <c r="A247" s="16" t="s">
        <v>321</v>
      </c>
      <c r="B247" s="30" t="s">
        <v>20</v>
      </c>
      <c r="C247" s="30" t="s">
        <v>60</v>
      </c>
      <c r="D247" s="30" t="s">
        <v>601</v>
      </c>
      <c r="E247" s="30"/>
      <c r="F247" s="6">
        <f>F248+F252+F255+F250</f>
        <v>4373.5</v>
      </c>
      <c r="G247" s="6">
        <f>G248+G252+G255+G250</f>
        <v>3601.2</v>
      </c>
      <c r="H247" s="11">
        <f t="shared" si="117"/>
        <v>82.341374185435001</v>
      </c>
      <c r="I247" s="37">
        <f t="shared" si="118"/>
        <v>-772.30000000000018</v>
      </c>
    </row>
    <row r="248" spans="1:9" ht="25.5">
      <c r="A248" s="8" t="s">
        <v>28</v>
      </c>
      <c r="B248" s="30" t="s">
        <v>20</v>
      </c>
      <c r="C248" s="30" t="s">
        <v>60</v>
      </c>
      <c r="D248" s="30" t="s">
        <v>610</v>
      </c>
      <c r="E248" s="30"/>
      <c r="F248" s="6">
        <f>F249</f>
        <v>150</v>
      </c>
      <c r="G248" s="6">
        <f>G249</f>
        <v>150</v>
      </c>
      <c r="H248" s="11">
        <f t="shared" si="117"/>
        <v>100</v>
      </c>
      <c r="I248" s="37">
        <f t="shared" si="118"/>
        <v>0</v>
      </c>
    </row>
    <row r="249" spans="1:9" ht="38.25">
      <c r="A249" s="12" t="s">
        <v>236</v>
      </c>
      <c r="B249" s="32" t="s">
        <v>20</v>
      </c>
      <c r="C249" s="32" t="s">
        <v>60</v>
      </c>
      <c r="D249" s="32" t="s">
        <v>610</v>
      </c>
      <c r="E249" s="32" t="s">
        <v>169</v>
      </c>
      <c r="F249" s="5">
        <v>150</v>
      </c>
      <c r="G249" s="5">
        <v>150</v>
      </c>
      <c r="H249" s="13">
        <f t="shared" si="117"/>
        <v>100</v>
      </c>
      <c r="I249" s="38">
        <f t="shared" si="118"/>
        <v>0</v>
      </c>
    </row>
    <row r="250" spans="1:9" ht="27">
      <c r="A250" s="16" t="s">
        <v>23</v>
      </c>
      <c r="B250" s="30" t="s">
        <v>20</v>
      </c>
      <c r="C250" s="30" t="s">
        <v>60</v>
      </c>
      <c r="D250" s="30" t="s">
        <v>611</v>
      </c>
      <c r="E250" s="32"/>
      <c r="F250" s="6">
        <f>F251</f>
        <v>2668.5</v>
      </c>
      <c r="G250" s="6">
        <f>G251</f>
        <v>1896.2</v>
      </c>
      <c r="H250" s="11">
        <f t="shared" ref="H250:H251" si="121">G250/F250*100</f>
        <v>71.058647180063701</v>
      </c>
      <c r="I250" s="37">
        <f t="shared" ref="I250:I251" si="122">G250-F250</f>
        <v>-772.3</v>
      </c>
    </row>
    <row r="251" spans="1:9" ht="25.5">
      <c r="A251" s="31" t="s">
        <v>23</v>
      </c>
      <c r="B251" s="32" t="s">
        <v>20</v>
      </c>
      <c r="C251" s="32" t="s">
        <v>60</v>
      </c>
      <c r="D251" s="32" t="s">
        <v>611</v>
      </c>
      <c r="E251" s="32" t="s">
        <v>167</v>
      </c>
      <c r="F251" s="5">
        <v>2668.5</v>
      </c>
      <c r="G251" s="5">
        <v>1896.2</v>
      </c>
      <c r="H251" s="13">
        <f t="shared" si="121"/>
        <v>71.058647180063701</v>
      </c>
      <c r="I251" s="38">
        <f t="shared" si="122"/>
        <v>-772.3</v>
      </c>
    </row>
    <row r="252" spans="1:9">
      <c r="A252" s="8" t="s">
        <v>32</v>
      </c>
      <c r="B252" s="30" t="s">
        <v>20</v>
      </c>
      <c r="C252" s="30" t="s">
        <v>60</v>
      </c>
      <c r="D252" s="30" t="s">
        <v>626</v>
      </c>
      <c r="E252" s="30"/>
      <c r="F252" s="6">
        <f>SUM(F253:F254)</f>
        <v>555</v>
      </c>
      <c r="G252" s="6">
        <f>SUM(G253:G254)</f>
        <v>555</v>
      </c>
      <c r="H252" s="11">
        <f t="shared" si="117"/>
        <v>100</v>
      </c>
      <c r="I252" s="37">
        <f t="shared" si="118"/>
        <v>0</v>
      </c>
    </row>
    <row r="253" spans="1:9" ht="38.25">
      <c r="A253" s="12" t="s">
        <v>196</v>
      </c>
      <c r="B253" s="32" t="s">
        <v>20</v>
      </c>
      <c r="C253" s="32" t="s">
        <v>60</v>
      </c>
      <c r="D253" s="32" t="s">
        <v>626</v>
      </c>
      <c r="E253" s="32" t="s">
        <v>167</v>
      </c>
      <c r="F253" s="5">
        <v>450</v>
      </c>
      <c r="G253" s="5">
        <v>450</v>
      </c>
      <c r="H253" s="13">
        <f t="shared" si="117"/>
        <v>100</v>
      </c>
      <c r="I253" s="38">
        <f t="shared" si="118"/>
        <v>0</v>
      </c>
    </row>
    <row r="254" spans="1:9" ht="25.5">
      <c r="A254" s="12" t="s">
        <v>446</v>
      </c>
      <c r="B254" s="32" t="s">
        <v>20</v>
      </c>
      <c r="C254" s="32" t="s">
        <v>60</v>
      </c>
      <c r="D254" s="32" t="s">
        <v>626</v>
      </c>
      <c r="E254" s="32" t="s">
        <v>168</v>
      </c>
      <c r="F254" s="5">
        <v>105</v>
      </c>
      <c r="G254" s="5">
        <v>105</v>
      </c>
      <c r="H254" s="13">
        <f t="shared" si="117"/>
        <v>100</v>
      </c>
      <c r="I254" s="38">
        <f t="shared" si="118"/>
        <v>0</v>
      </c>
    </row>
    <row r="255" spans="1:9" ht="76.5">
      <c r="A255" s="8" t="s">
        <v>209</v>
      </c>
      <c r="B255" s="30" t="s">
        <v>20</v>
      </c>
      <c r="C255" s="30" t="s">
        <v>60</v>
      </c>
      <c r="D255" s="30" t="s">
        <v>692</v>
      </c>
      <c r="E255" s="32"/>
      <c r="F255" s="6">
        <f>F256</f>
        <v>1000</v>
      </c>
      <c r="G255" s="6">
        <f>G256</f>
        <v>1000</v>
      </c>
      <c r="H255" s="11">
        <f t="shared" ref="H255" si="123">G255/F255*100</f>
        <v>100</v>
      </c>
      <c r="I255" s="37">
        <f t="shared" ref="I255" si="124">G255-F255</f>
        <v>0</v>
      </c>
    </row>
    <row r="256" spans="1:9" ht="76.5">
      <c r="A256" s="12" t="s">
        <v>209</v>
      </c>
      <c r="B256" s="32" t="s">
        <v>20</v>
      </c>
      <c r="C256" s="32" t="s">
        <v>60</v>
      </c>
      <c r="D256" s="32" t="s">
        <v>692</v>
      </c>
      <c r="E256" s="32" t="s">
        <v>170</v>
      </c>
      <c r="F256" s="5">
        <v>1000</v>
      </c>
      <c r="G256" s="5">
        <v>1000</v>
      </c>
      <c r="H256" s="13">
        <f t="shared" si="117"/>
        <v>100</v>
      </c>
      <c r="I256" s="38">
        <f t="shared" si="118"/>
        <v>0</v>
      </c>
    </row>
    <row r="257" spans="1:9" ht="25.5">
      <c r="A257" s="8" t="s">
        <v>63</v>
      </c>
      <c r="B257" s="30" t="s">
        <v>24</v>
      </c>
      <c r="C257" s="30"/>
      <c r="D257" s="30"/>
      <c r="E257" s="30"/>
      <c r="F257" s="6">
        <f>F258+F264</f>
        <v>45330</v>
      </c>
      <c r="G257" s="6">
        <f>G258+G264</f>
        <v>45216.6</v>
      </c>
      <c r="H257" s="11">
        <f t="shared" si="117"/>
        <v>99.749834546657837</v>
      </c>
      <c r="I257" s="37">
        <f t="shared" si="118"/>
        <v>-113.40000000000146</v>
      </c>
    </row>
    <row r="258" spans="1:9">
      <c r="A258" s="8" t="s">
        <v>64</v>
      </c>
      <c r="B258" s="30" t="s">
        <v>24</v>
      </c>
      <c r="C258" s="30" t="s">
        <v>12</v>
      </c>
      <c r="D258" s="30"/>
      <c r="E258" s="30"/>
      <c r="F258" s="6">
        <f>F262</f>
        <v>239.1</v>
      </c>
      <c r="G258" s="6">
        <f>G262</f>
        <v>239</v>
      </c>
      <c r="H258" s="11">
        <f t="shared" si="117"/>
        <v>99.958176495190301</v>
      </c>
      <c r="I258" s="37">
        <f t="shared" si="118"/>
        <v>-9.9999999999994316E-2</v>
      </c>
    </row>
    <row r="259" spans="1:9" ht="51">
      <c r="A259" s="15" t="s">
        <v>340</v>
      </c>
      <c r="B259" s="30" t="s">
        <v>24</v>
      </c>
      <c r="C259" s="30" t="s">
        <v>12</v>
      </c>
      <c r="D259" s="30" t="s">
        <v>39</v>
      </c>
      <c r="E259" s="30"/>
      <c r="F259" s="6">
        <f>F260</f>
        <v>239.1</v>
      </c>
      <c r="G259" s="6">
        <f>G260</f>
        <v>239</v>
      </c>
      <c r="H259" s="11">
        <f t="shared" si="117"/>
        <v>99.958176495190301</v>
      </c>
      <c r="I259" s="37">
        <f t="shared" si="118"/>
        <v>-9.9999999999994316E-2</v>
      </c>
    </row>
    <row r="260" spans="1:9" ht="54">
      <c r="A260" s="16" t="s">
        <v>341</v>
      </c>
      <c r="B260" s="30" t="s">
        <v>24</v>
      </c>
      <c r="C260" s="30" t="s">
        <v>12</v>
      </c>
      <c r="D260" s="30" t="s">
        <v>685</v>
      </c>
      <c r="E260" s="30"/>
      <c r="F260" s="6">
        <f>F262</f>
        <v>239.1</v>
      </c>
      <c r="G260" s="6">
        <f>G262</f>
        <v>239</v>
      </c>
      <c r="H260" s="11">
        <f t="shared" si="117"/>
        <v>99.958176495190301</v>
      </c>
      <c r="I260" s="37">
        <f t="shared" si="118"/>
        <v>-9.9999999999994316E-2</v>
      </c>
    </row>
    <row r="261" spans="1:9" ht="38.25">
      <c r="A261" s="33" t="s">
        <v>553</v>
      </c>
      <c r="B261" s="30" t="s">
        <v>24</v>
      </c>
      <c r="C261" s="30" t="s">
        <v>12</v>
      </c>
      <c r="D261" s="30" t="s">
        <v>693</v>
      </c>
      <c r="E261" s="30"/>
      <c r="F261" s="6">
        <f>SUM(F262)</f>
        <v>239.1</v>
      </c>
      <c r="G261" s="6">
        <f>SUM(G262)</f>
        <v>239</v>
      </c>
      <c r="H261" s="11">
        <f t="shared" ref="H261" si="125">G261/F261*100</f>
        <v>99.958176495190301</v>
      </c>
      <c r="I261" s="37">
        <f t="shared" ref="I261" si="126">G261-F261</f>
        <v>-9.9999999999994316E-2</v>
      </c>
    </row>
    <row r="262" spans="1:9" ht="38.25">
      <c r="A262" s="8" t="s">
        <v>65</v>
      </c>
      <c r="B262" s="30" t="s">
        <v>24</v>
      </c>
      <c r="C262" s="30" t="s">
        <v>12</v>
      </c>
      <c r="D262" s="30" t="s">
        <v>694</v>
      </c>
      <c r="E262" s="30"/>
      <c r="F262" s="6">
        <f>SUM(F263)</f>
        <v>239.1</v>
      </c>
      <c r="G262" s="6">
        <f>SUM(G263)</f>
        <v>239</v>
      </c>
      <c r="H262" s="11">
        <f t="shared" si="117"/>
        <v>99.958176495190301</v>
      </c>
      <c r="I262" s="37">
        <f t="shared" si="118"/>
        <v>-9.9999999999994316E-2</v>
      </c>
    </row>
    <row r="263" spans="1:9" ht="38.25">
      <c r="A263" s="12" t="s">
        <v>204</v>
      </c>
      <c r="B263" s="32" t="s">
        <v>24</v>
      </c>
      <c r="C263" s="32" t="s">
        <v>12</v>
      </c>
      <c r="D263" s="32" t="s">
        <v>694</v>
      </c>
      <c r="E263" s="32" t="s">
        <v>168</v>
      </c>
      <c r="F263" s="5">
        <v>239.1</v>
      </c>
      <c r="G263" s="5">
        <v>239</v>
      </c>
      <c r="H263" s="13">
        <f t="shared" si="117"/>
        <v>99.958176495190301</v>
      </c>
      <c r="I263" s="38">
        <f t="shared" si="118"/>
        <v>-9.9999999999994316E-2</v>
      </c>
    </row>
    <row r="264" spans="1:9">
      <c r="A264" s="8" t="s">
        <v>66</v>
      </c>
      <c r="B264" s="30" t="s">
        <v>24</v>
      </c>
      <c r="C264" s="30" t="s">
        <v>17</v>
      </c>
      <c r="D264" s="30"/>
      <c r="E264" s="30"/>
      <c r="F264" s="6">
        <f>F265+F270+F289+F309+F298</f>
        <v>45090.9</v>
      </c>
      <c r="G264" s="6">
        <f>G265+G270+G289+G309+G298</f>
        <v>44977.599999999999</v>
      </c>
      <c r="H264" s="11">
        <f t="shared" si="117"/>
        <v>99.748729788050355</v>
      </c>
      <c r="I264" s="37">
        <f t="shared" si="118"/>
        <v>-113.30000000000291</v>
      </c>
    </row>
    <row r="265" spans="1:9" ht="63.75">
      <c r="A265" s="15" t="s">
        <v>338</v>
      </c>
      <c r="B265" s="30" t="s">
        <v>24</v>
      </c>
      <c r="C265" s="30" t="s">
        <v>17</v>
      </c>
      <c r="D265" s="30" t="s">
        <v>46</v>
      </c>
      <c r="E265" s="30"/>
      <c r="F265" s="6">
        <f>F266</f>
        <v>1779.6</v>
      </c>
      <c r="G265" s="6">
        <f>G266</f>
        <v>1779.6</v>
      </c>
      <c r="H265" s="11">
        <f t="shared" si="117"/>
        <v>100</v>
      </c>
      <c r="I265" s="37">
        <f t="shared" si="118"/>
        <v>0</v>
      </c>
    </row>
    <row r="266" spans="1:9" ht="25.5">
      <c r="A266" s="8" t="s">
        <v>381</v>
      </c>
      <c r="B266" s="30" t="s">
        <v>24</v>
      </c>
      <c r="C266" s="30" t="s">
        <v>17</v>
      </c>
      <c r="D266" s="30" t="s">
        <v>695</v>
      </c>
      <c r="E266" s="30"/>
      <c r="F266" s="6">
        <f>F268</f>
        <v>1779.6</v>
      </c>
      <c r="G266" s="6">
        <f>G268</f>
        <v>1779.6</v>
      </c>
      <c r="H266" s="11">
        <f t="shared" si="117"/>
        <v>100</v>
      </c>
      <c r="I266" s="37">
        <f t="shared" si="118"/>
        <v>0</v>
      </c>
    </row>
    <row r="267" spans="1:9" ht="38.25">
      <c r="A267" s="33" t="s">
        <v>395</v>
      </c>
      <c r="B267" s="30" t="s">
        <v>24</v>
      </c>
      <c r="C267" s="30" t="s">
        <v>17</v>
      </c>
      <c r="D267" s="30" t="s">
        <v>696</v>
      </c>
      <c r="E267" s="30"/>
      <c r="F267" s="6">
        <f>SUM(F268)</f>
        <v>1779.6</v>
      </c>
      <c r="G267" s="6">
        <f>SUM(G268)</f>
        <v>1779.6</v>
      </c>
      <c r="H267" s="11">
        <f t="shared" ref="H267" si="127">G267/F267*100</f>
        <v>100</v>
      </c>
      <c r="I267" s="37">
        <f t="shared" ref="I267" si="128">G267-F267</f>
        <v>0</v>
      </c>
    </row>
    <row r="268" spans="1:9" ht="25.5">
      <c r="A268" s="8" t="s">
        <v>67</v>
      </c>
      <c r="B268" s="30" t="s">
        <v>24</v>
      </c>
      <c r="C268" s="30" t="s">
        <v>17</v>
      </c>
      <c r="D268" s="30" t="s">
        <v>697</v>
      </c>
      <c r="E268" s="30"/>
      <c r="F268" s="6">
        <f>SUM(F269)</f>
        <v>1779.6</v>
      </c>
      <c r="G268" s="6">
        <f>SUM(G269)</f>
        <v>1779.6</v>
      </c>
      <c r="H268" s="11">
        <f t="shared" si="117"/>
        <v>100</v>
      </c>
      <c r="I268" s="37">
        <f t="shared" si="118"/>
        <v>0</v>
      </c>
    </row>
    <row r="269" spans="1:9" ht="38.25">
      <c r="A269" s="12" t="s">
        <v>210</v>
      </c>
      <c r="B269" s="32" t="s">
        <v>24</v>
      </c>
      <c r="C269" s="32" t="s">
        <v>17</v>
      </c>
      <c r="D269" s="32" t="s">
        <v>697</v>
      </c>
      <c r="E269" s="32" t="s">
        <v>170</v>
      </c>
      <c r="F269" s="5">
        <v>1779.6</v>
      </c>
      <c r="G269" s="5">
        <v>1779.6</v>
      </c>
      <c r="H269" s="13">
        <f t="shared" si="117"/>
        <v>100</v>
      </c>
      <c r="I269" s="38">
        <f t="shared" si="118"/>
        <v>0</v>
      </c>
    </row>
    <row r="270" spans="1:9" ht="51">
      <c r="A270" s="15" t="s">
        <v>340</v>
      </c>
      <c r="B270" s="30" t="s">
        <v>24</v>
      </c>
      <c r="C270" s="30" t="s">
        <v>17</v>
      </c>
      <c r="D270" s="30" t="s">
        <v>39</v>
      </c>
      <c r="E270" s="30"/>
      <c r="F270" s="6">
        <f>F271</f>
        <v>22816.899999999998</v>
      </c>
      <c r="G270" s="6">
        <f>G271</f>
        <v>22816.899999999998</v>
      </c>
      <c r="H270" s="11">
        <f t="shared" ref="H270:H272" si="129">G270/F270*100</f>
        <v>100</v>
      </c>
      <c r="I270" s="37">
        <f t="shared" ref="I270:I272" si="130">G270-F270</f>
        <v>0</v>
      </c>
    </row>
    <row r="271" spans="1:9" ht="54">
      <c r="A271" s="16" t="s">
        <v>341</v>
      </c>
      <c r="B271" s="30" t="s">
        <v>24</v>
      </c>
      <c r="C271" s="30" t="s">
        <v>17</v>
      </c>
      <c r="D271" s="30" t="s">
        <v>685</v>
      </c>
      <c r="E271" s="30"/>
      <c r="F271" s="6">
        <f>F272+F279+F286</f>
        <v>22816.899999999998</v>
      </c>
      <c r="G271" s="6">
        <f>G272+G279+G286</f>
        <v>22816.899999999998</v>
      </c>
      <c r="H271" s="11">
        <f t="shared" si="129"/>
        <v>100</v>
      </c>
      <c r="I271" s="37">
        <f t="shared" si="130"/>
        <v>0</v>
      </c>
    </row>
    <row r="272" spans="1:9" ht="25.5">
      <c r="A272" s="33" t="s">
        <v>554</v>
      </c>
      <c r="B272" s="30" t="s">
        <v>24</v>
      </c>
      <c r="C272" s="30" t="s">
        <v>17</v>
      </c>
      <c r="D272" s="30" t="s">
        <v>698</v>
      </c>
      <c r="E272" s="30"/>
      <c r="F272" s="6">
        <f>F276+F278+F273</f>
        <v>22654.6</v>
      </c>
      <c r="G272" s="6">
        <f>G276+G278+G273</f>
        <v>22654.6</v>
      </c>
      <c r="H272" s="11">
        <f t="shared" si="129"/>
        <v>100</v>
      </c>
      <c r="I272" s="37">
        <f t="shared" si="130"/>
        <v>0</v>
      </c>
    </row>
    <row r="273" spans="1:9" ht="25.5">
      <c r="A273" s="33" t="s">
        <v>68</v>
      </c>
      <c r="B273" s="30" t="s">
        <v>24</v>
      </c>
      <c r="C273" s="30" t="s">
        <v>17</v>
      </c>
      <c r="D273" s="30" t="s">
        <v>699</v>
      </c>
      <c r="E273" s="30"/>
      <c r="F273" s="6">
        <f>F274</f>
        <v>2324.6</v>
      </c>
      <c r="G273" s="6">
        <f>G274</f>
        <v>2324.6</v>
      </c>
      <c r="H273" s="11">
        <f t="shared" ref="H273:H274" si="131">G273/F273*100</f>
        <v>100</v>
      </c>
      <c r="I273" s="37">
        <f t="shared" ref="I273:I274" si="132">G273-F273</f>
        <v>0</v>
      </c>
    </row>
    <row r="274" spans="1:9" ht="51">
      <c r="A274" s="35" t="s">
        <v>279</v>
      </c>
      <c r="B274" s="32" t="s">
        <v>24</v>
      </c>
      <c r="C274" s="32" t="s">
        <v>17</v>
      </c>
      <c r="D274" s="32" t="s">
        <v>699</v>
      </c>
      <c r="E274" s="32" t="s">
        <v>167</v>
      </c>
      <c r="F274" s="5">
        <v>2324.6</v>
      </c>
      <c r="G274" s="5">
        <v>2324.6</v>
      </c>
      <c r="H274" s="13">
        <f t="shared" si="131"/>
        <v>100</v>
      </c>
      <c r="I274" s="38">
        <f t="shared" si="132"/>
        <v>0</v>
      </c>
    </row>
    <row r="275" spans="1:9" ht="25.5">
      <c r="A275" s="8" t="s">
        <v>68</v>
      </c>
      <c r="B275" s="30" t="s">
        <v>24</v>
      </c>
      <c r="C275" s="30" t="s">
        <v>17</v>
      </c>
      <c r="D275" s="30" t="s">
        <v>700</v>
      </c>
      <c r="E275" s="30"/>
      <c r="F275" s="6">
        <f>SUM(F276)</f>
        <v>10165</v>
      </c>
      <c r="G275" s="6">
        <f>SUM(G276)</f>
        <v>10165</v>
      </c>
      <c r="H275" s="11">
        <f t="shared" si="117"/>
        <v>100</v>
      </c>
      <c r="I275" s="37">
        <f t="shared" si="118"/>
        <v>0</v>
      </c>
    </row>
    <row r="276" spans="1:9" ht="51">
      <c r="A276" s="12" t="s">
        <v>279</v>
      </c>
      <c r="B276" s="32" t="s">
        <v>24</v>
      </c>
      <c r="C276" s="32" t="s">
        <v>17</v>
      </c>
      <c r="D276" s="32" t="s">
        <v>700</v>
      </c>
      <c r="E276" s="32" t="s">
        <v>167</v>
      </c>
      <c r="F276" s="5">
        <v>10165</v>
      </c>
      <c r="G276" s="5">
        <v>10165</v>
      </c>
      <c r="H276" s="13">
        <f t="shared" si="117"/>
        <v>100</v>
      </c>
      <c r="I276" s="38">
        <f t="shared" si="118"/>
        <v>0</v>
      </c>
    </row>
    <row r="277" spans="1:9" ht="38.25">
      <c r="A277" s="8" t="s">
        <v>69</v>
      </c>
      <c r="B277" s="30" t="s">
        <v>24</v>
      </c>
      <c r="C277" s="30" t="s">
        <v>17</v>
      </c>
      <c r="D277" s="30" t="s">
        <v>701</v>
      </c>
      <c r="E277" s="30"/>
      <c r="F277" s="6">
        <f>SUM(F278)</f>
        <v>10165</v>
      </c>
      <c r="G277" s="6">
        <f>SUM(G278)</f>
        <v>10165</v>
      </c>
      <c r="H277" s="11">
        <f t="shared" si="117"/>
        <v>100</v>
      </c>
      <c r="I277" s="37">
        <f t="shared" si="118"/>
        <v>0</v>
      </c>
    </row>
    <row r="278" spans="1:9" ht="63.75">
      <c r="A278" s="12" t="s">
        <v>278</v>
      </c>
      <c r="B278" s="32" t="s">
        <v>24</v>
      </c>
      <c r="C278" s="32" t="s">
        <v>17</v>
      </c>
      <c r="D278" s="32" t="s">
        <v>701</v>
      </c>
      <c r="E278" s="32" t="s">
        <v>167</v>
      </c>
      <c r="F278" s="5">
        <v>10165</v>
      </c>
      <c r="G278" s="5">
        <v>10165</v>
      </c>
      <c r="H278" s="13">
        <f t="shared" si="117"/>
        <v>100</v>
      </c>
      <c r="I278" s="38">
        <f t="shared" si="118"/>
        <v>0</v>
      </c>
    </row>
    <row r="279" spans="1:9" ht="63.75">
      <c r="A279" s="33" t="s">
        <v>555</v>
      </c>
      <c r="B279" s="30" t="s">
        <v>24</v>
      </c>
      <c r="C279" s="30" t="s">
        <v>17</v>
      </c>
      <c r="D279" s="30" t="s">
        <v>702</v>
      </c>
      <c r="E279" s="30"/>
      <c r="F279" s="6">
        <f>F280+F284+F282</f>
        <v>143</v>
      </c>
      <c r="G279" s="6">
        <f>G280+G284+G282</f>
        <v>143</v>
      </c>
      <c r="H279" s="11">
        <f>G279/F279*100</f>
        <v>100</v>
      </c>
      <c r="I279" s="37">
        <f>G279-F279</f>
        <v>0</v>
      </c>
    </row>
    <row r="280" spans="1:9" ht="38.25">
      <c r="A280" s="8" t="s">
        <v>448</v>
      </c>
      <c r="B280" s="30" t="s">
        <v>24</v>
      </c>
      <c r="C280" s="30" t="s">
        <v>17</v>
      </c>
      <c r="D280" s="30" t="s">
        <v>703</v>
      </c>
      <c r="E280" s="30"/>
      <c r="F280" s="6">
        <f>SUM(F281)</f>
        <v>41</v>
      </c>
      <c r="G280" s="6">
        <f>SUM(G281)</f>
        <v>41</v>
      </c>
      <c r="H280" s="11">
        <f>G280/F280*100</f>
        <v>100</v>
      </c>
      <c r="I280" s="37">
        <f>G280-F280</f>
        <v>0</v>
      </c>
    </row>
    <row r="281" spans="1:9" ht="51">
      <c r="A281" s="12" t="s">
        <v>449</v>
      </c>
      <c r="B281" s="32" t="s">
        <v>24</v>
      </c>
      <c r="C281" s="32" t="s">
        <v>17</v>
      </c>
      <c r="D281" s="32" t="s">
        <v>703</v>
      </c>
      <c r="E281" s="32" t="s">
        <v>169</v>
      </c>
      <c r="F281" s="5">
        <v>41</v>
      </c>
      <c r="G281" s="5">
        <v>41</v>
      </c>
      <c r="H281" s="13">
        <f>G281/F281*100</f>
        <v>100</v>
      </c>
      <c r="I281" s="38">
        <f>G281-F281</f>
        <v>0</v>
      </c>
    </row>
    <row r="282" spans="1:9" ht="38.25">
      <c r="A282" s="8" t="s">
        <v>475</v>
      </c>
      <c r="B282" s="30" t="s">
        <v>24</v>
      </c>
      <c r="C282" s="30" t="s">
        <v>17</v>
      </c>
      <c r="D282" s="30" t="s">
        <v>704</v>
      </c>
      <c r="E282" s="32"/>
      <c r="F282" s="6">
        <f>F283</f>
        <v>38</v>
      </c>
      <c r="G282" s="6">
        <f>G283</f>
        <v>38</v>
      </c>
      <c r="H282" s="11">
        <f t="shared" ref="H282:H283" si="133">G282/F282*100</f>
        <v>100</v>
      </c>
      <c r="I282" s="37">
        <f t="shared" ref="I282:I283" si="134">G282-F282</f>
        <v>0</v>
      </c>
    </row>
    <row r="283" spans="1:9" ht="38.25">
      <c r="A283" s="12" t="s">
        <v>475</v>
      </c>
      <c r="B283" s="32" t="s">
        <v>24</v>
      </c>
      <c r="C283" s="32" t="s">
        <v>17</v>
      </c>
      <c r="D283" s="32" t="s">
        <v>704</v>
      </c>
      <c r="E283" s="32"/>
      <c r="F283" s="5">
        <v>38</v>
      </c>
      <c r="G283" s="5">
        <v>38</v>
      </c>
      <c r="H283" s="13">
        <f t="shared" si="133"/>
        <v>100</v>
      </c>
      <c r="I283" s="38">
        <f t="shared" si="134"/>
        <v>0</v>
      </c>
    </row>
    <row r="284" spans="1:9" ht="38.25">
      <c r="A284" s="8" t="s">
        <v>447</v>
      </c>
      <c r="B284" s="30" t="s">
        <v>24</v>
      </c>
      <c r="C284" s="30" t="s">
        <v>17</v>
      </c>
      <c r="D284" s="30" t="s">
        <v>705</v>
      </c>
      <c r="E284" s="30"/>
      <c r="F284" s="6">
        <f>F285</f>
        <v>64</v>
      </c>
      <c r="G284" s="6">
        <f>G285</f>
        <v>64</v>
      </c>
      <c r="H284" s="11">
        <f t="shared" ref="H284:H285" si="135">G284/F284*100</f>
        <v>100</v>
      </c>
      <c r="I284" s="37">
        <f t="shared" ref="I284:I285" si="136">G284-F284</f>
        <v>0</v>
      </c>
    </row>
    <row r="285" spans="1:9" ht="51">
      <c r="A285" s="12" t="s">
        <v>503</v>
      </c>
      <c r="B285" s="32" t="s">
        <v>24</v>
      </c>
      <c r="C285" s="32" t="s">
        <v>17</v>
      </c>
      <c r="D285" s="32" t="s">
        <v>705</v>
      </c>
      <c r="E285" s="32">
        <v>500</v>
      </c>
      <c r="F285" s="5">
        <v>64</v>
      </c>
      <c r="G285" s="5">
        <v>64</v>
      </c>
      <c r="H285" s="13">
        <f t="shared" si="135"/>
        <v>100</v>
      </c>
      <c r="I285" s="38">
        <f t="shared" si="136"/>
        <v>0</v>
      </c>
    </row>
    <row r="286" spans="1:9" ht="51">
      <c r="A286" s="33" t="s">
        <v>556</v>
      </c>
      <c r="B286" s="30" t="s">
        <v>24</v>
      </c>
      <c r="C286" s="30" t="s">
        <v>17</v>
      </c>
      <c r="D286" s="30" t="s">
        <v>706</v>
      </c>
      <c r="E286" s="32"/>
      <c r="F286" s="6">
        <f>F287</f>
        <v>19.3</v>
      </c>
      <c r="G286" s="6">
        <f>G287</f>
        <v>19.3</v>
      </c>
      <c r="H286" s="11">
        <f t="shared" ref="H286" si="137">G286/F286*100</f>
        <v>100</v>
      </c>
      <c r="I286" s="37">
        <f t="shared" ref="I286" si="138">G286-F286</f>
        <v>0</v>
      </c>
    </row>
    <row r="287" spans="1:9" ht="63.75">
      <c r="A287" s="8" t="s">
        <v>557</v>
      </c>
      <c r="B287" s="30" t="s">
        <v>24</v>
      </c>
      <c r="C287" s="30" t="s">
        <v>17</v>
      </c>
      <c r="D287" s="30" t="s">
        <v>707</v>
      </c>
      <c r="E287" s="30"/>
      <c r="F287" s="6">
        <f>SUM(F288:F288)</f>
        <v>19.3</v>
      </c>
      <c r="G287" s="6">
        <f>SUM(G288:G288)</f>
        <v>19.3</v>
      </c>
      <c r="H287" s="11">
        <f t="shared" si="117"/>
        <v>100</v>
      </c>
      <c r="I287" s="37">
        <f t="shared" si="118"/>
        <v>0</v>
      </c>
    </row>
    <row r="288" spans="1:9" ht="89.25">
      <c r="A288" s="12" t="s">
        <v>558</v>
      </c>
      <c r="B288" s="32" t="s">
        <v>24</v>
      </c>
      <c r="C288" s="32" t="s">
        <v>17</v>
      </c>
      <c r="D288" s="32" t="s">
        <v>707</v>
      </c>
      <c r="E288" s="32" t="s">
        <v>167</v>
      </c>
      <c r="F288" s="5">
        <v>19.3</v>
      </c>
      <c r="G288" s="5">
        <v>19.3</v>
      </c>
      <c r="H288" s="13">
        <f t="shared" si="117"/>
        <v>100</v>
      </c>
      <c r="I288" s="38">
        <f t="shared" si="118"/>
        <v>0</v>
      </c>
    </row>
    <row r="289" spans="1:9" ht="51">
      <c r="A289" s="15" t="s">
        <v>342</v>
      </c>
      <c r="B289" s="30" t="s">
        <v>24</v>
      </c>
      <c r="C289" s="30" t="s">
        <v>17</v>
      </c>
      <c r="D289" s="30" t="s">
        <v>7</v>
      </c>
      <c r="E289" s="30"/>
      <c r="F289" s="6">
        <f>F290+F294</f>
        <v>8786</v>
      </c>
      <c r="G289" s="6">
        <f>G290+G294</f>
        <v>8786</v>
      </c>
      <c r="H289" s="11">
        <f t="shared" si="117"/>
        <v>100</v>
      </c>
      <c r="I289" s="37">
        <f t="shared" si="118"/>
        <v>0</v>
      </c>
    </row>
    <row r="290" spans="1:9" ht="40.5">
      <c r="A290" s="16" t="s">
        <v>343</v>
      </c>
      <c r="B290" s="30" t="s">
        <v>24</v>
      </c>
      <c r="C290" s="30" t="s">
        <v>17</v>
      </c>
      <c r="D290" s="30" t="s">
        <v>708</v>
      </c>
      <c r="E290" s="30"/>
      <c r="F290" s="6">
        <f>F291</f>
        <v>476.2</v>
      </c>
      <c r="G290" s="6">
        <f>G291</f>
        <v>476.2</v>
      </c>
      <c r="H290" s="11">
        <f t="shared" si="117"/>
        <v>100</v>
      </c>
      <c r="I290" s="37">
        <f t="shared" si="118"/>
        <v>0</v>
      </c>
    </row>
    <row r="291" spans="1:9" ht="51">
      <c r="A291" s="33" t="s">
        <v>559</v>
      </c>
      <c r="B291" s="30" t="s">
        <v>24</v>
      </c>
      <c r="C291" s="30" t="s">
        <v>17</v>
      </c>
      <c r="D291" s="30" t="s">
        <v>709</v>
      </c>
      <c r="E291" s="30"/>
      <c r="F291" s="6">
        <f>SUM(F292)</f>
        <v>476.2</v>
      </c>
      <c r="G291" s="6">
        <f>SUM(G292)</f>
        <v>476.2</v>
      </c>
      <c r="H291" s="11">
        <f t="shared" ref="H291" si="139">G291/F291*100</f>
        <v>100</v>
      </c>
      <c r="I291" s="37">
        <f t="shared" ref="I291" si="140">G291-F291</f>
        <v>0</v>
      </c>
    </row>
    <row r="292" spans="1:9" ht="25.5">
      <c r="A292" s="8" t="s">
        <v>28</v>
      </c>
      <c r="B292" s="30" t="s">
        <v>24</v>
      </c>
      <c r="C292" s="30" t="s">
        <v>17</v>
      </c>
      <c r="D292" s="30" t="s">
        <v>710</v>
      </c>
      <c r="E292" s="30"/>
      <c r="F292" s="6">
        <f>SUM(F293)</f>
        <v>476.2</v>
      </c>
      <c r="G292" s="6">
        <f>SUM(G293)</f>
        <v>476.2</v>
      </c>
      <c r="H292" s="11">
        <f t="shared" si="117"/>
        <v>100</v>
      </c>
      <c r="I292" s="37">
        <f t="shared" si="118"/>
        <v>0</v>
      </c>
    </row>
    <row r="293" spans="1:9" ht="51">
      <c r="A293" s="12" t="s">
        <v>198</v>
      </c>
      <c r="B293" s="32" t="s">
        <v>24</v>
      </c>
      <c r="C293" s="32" t="s">
        <v>17</v>
      </c>
      <c r="D293" s="32" t="s">
        <v>710</v>
      </c>
      <c r="E293" s="32" t="s">
        <v>167</v>
      </c>
      <c r="F293" s="5">
        <v>476.2</v>
      </c>
      <c r="G293" s="5">
        <v>476.2</v>
      </c>
      <c r="H293" s="13">
        <f t="shared" si="117"/>
        <v>100</v>
      </c>
      <c r="I293" s="38">
        <f t="shared" si="118"/>
        <v>0</v>
      </c>
    </row>
    <row r="294" spans="1:9" ht="40.5">
      <c r="A294" s="16" t="s">
        <v>379</v>
      </c>
      <c r="B294" s="30" t="s">
        <v>24</v>
      </c>
      <c r="C294" s="30" t="s">
        <v>17</v>
      </c>
      <c r="D294" s="30" t="s">
        <v>711</v>
      </c>
      <c r="E294" s="30"/>
      <c r="F294" s="6">
        <f>F295</f>
        <v>8309.7999999999993</v>
      </c>
      <c r="G294" s="6">
        <f>G295</f>
        <v>8309.7999999999993</v>
      </c>
      <c r="H294" s="11">
        <f t="shared" ref="H294:H295" si="141">G294/F294*100</f>
        <v>100</v>
      </c>
      <c r="I294" s="37">
        <f t="shared" ref="I294:I295" si="142">G294-F294</f>
        <v>0</v>
      </c>
    </row>
    <row r="295" spans="1:9" ht="51">
      <c r="A295" s="33" t="s">
        <v>560</v>
      </c>
      <c r="B295" s="30" t="s">
        <v>24</v>
      </c>
      <c r="C295" s="30" t="s">
        <v>17</v>
      </c>
      <c r="D295" s="30" t="s">
        <v>712</v>
      </c>
      <c r="E295" s="30"/>
      <c r="F295" s="6">
        <f>F296</f>
        <v>8309.7999999999993</v>
      </c>
      <c r="G295" s="6">
        <f>G296</f>
        <v>8309.7999999999993</v>
      </c>
      <c r="H295" s="11">
        <f t="shared" si="141"/>
        <v>100</v>
      </c>
      <c r="I295" s="37">
        <f t="shared" si="142"/>
        <v>0</v>
      </c>
    </row>
    <row r="296" spans="1:9" ht="38.25">
      <c r="A296" s="8" t="s">
        <v>505</v>
      </c>
      <c r="B296" s="30" t="s">
        <v>24</v>
      </c>
      <c r="C296" s="30" t="s">
        <v>17</v>
      </c>
      <c r="D296" s="30" t="s">
        <v>713</v>
      </c>
      <c r="E296" s="30"/>
      <c r="F296" s="6">
        <f>SUM(F297:F297)</f>
        <v>8309.7999999999993</v>
      </c>
      <c r="G296" s="6">
        <f>SUM(G297:G297)</f>
        <v>8309.7999999999993</v>
      </c>
      <c r="H296" s="11">
        <f t="shared" si="117"/>
        <v>100</v>
      </c>
      <c r="I296" s="37">
        <f t="shared" si="118"/>
        <v>0</v>
      </c>
    </row>
    <row r="297" spans="1:9" ht="51">
      <c r="A297" s="12" t="s">
        <v>504</v>
      </c>
      <c r="B297" s="32" t="s">
        <v>24</v>
      </c>
      <c r="C297" s="32" t="s">
        <v>17</v>
      </c>
      <c r="D297" s="32" t="s">
        <v>713</v>
      </c>
      <c r="E297" s="32">
        <v>500</v>
      </c>
      <c r="F297" s="5">
        <v>8309.7999999999993</v>
      </c>
      <c r="G297" s="5">
        <v>8309.7999999999993</v>
      </c>
      <c r="H297" s="13">
        <f t="shared" si="117"/>
        <v>100</v>
      </c>
      <c r="I297" s="38">
        <f t="shared" si="118"/>
        <v>0</v>
      </c>
    </row>
    <row r="298" spans="1:9" ht="63.75">
      <c r="A298" s="8" t="s">
        <v>534</v>
      </c>
      <c r="B298" s="30" t="s">
        <v>24</v>
      </c>
      <c r="C298" s="30" t="s">
        <v>17</v>
      </c>
      <c r="D298" s="30" t="s">
        <v>60</v>
      </c>
      <c r="E298" s="30"/>
      <c r="F298" s="6">
        <f>F299+F305</f>
        <v>750</v>
      </c>
      <c r="G298" s="6">
        <f>G299+G305</f>
        <v>750</v>
      </c>
      <c r="H298" s="11">
        <f t="shared" ref="H298:H302" si="143">G298/F298*100</f>
        <v>100</v>
      </c>
      <c r="I298" s="37">
        <f t="shared" ref="I298:I302" si="144">G298-F298</f>
        <v>0</v>
      </c>
    </row>
    <row r="299" spans="1:9" ht="38.25">
      <c r="A299" s="8" t="s">
        <v>561</v>
      </c>
      <c r="B299" s="30" t="s">
        <v>24</v>
      </c>
      <c r="C299" s="30" t="s">
        <v>17</v>
      </c>
      <c r="D299" s="30" t="s">
        <v>614</v>
      </c>
      <c r="E299" s="30"/>
      <c r="F299" s="6">
        <f>F300</f>
        <v>550</v>
      </c>
      <c r="G299" s="6">
        <f>G300</f>
        <v>550</v>
      </c>
      <c r="H299" s="11">
        <f t="shared" si="143"/>
        <v>100</v>
      </c>
      <c r="I299" s="37">
        <f t="shared" si="144"/>
        <v>0</v>
      </c>
    </row>
    <row r="300" spans="1:9" ht="51">
      <c r="A300" s="8" t="s">
        <v>533</v>
      </c>
      <c r="B300" s="30" t="s">
        <v>24</v>
      </c>
      <c r="C300" s="30" t="s">
        <v>17</v>
      </c>
      <c r="D300" s="30" t="s">
        <v>615</v>
      </c>
      <c r="E300" s="30"/>
      <c r="F300" s="6">
        <f>F301+F303</f>
        <v>550</v>
      </c>
      <c r="G300" s="6">
        <f>G301+G303</f>
        <v>550</v>
      </c>
      <c r="H300" s="11">
        <f t="shared" si="143"/>
        <v>100</v>
      </c>
      <c r="I300" s="37">
        <f t="shared" si="144"/>
        <v>0</v>
      </c>
    </row>
    <row r="301" spans="1:9" ht="51">
      <c r="A301" s="8" t="s">
        <v>476</v>
      </c>
      <c r="B301" s="30" t="s">
        <v>24</v>
      </c>
      <c r="C301" s="30" t="s">
        <v>17</v>
      </c>
      <c r="D301" s="30" t="s">
        <v>714</v>
      </c>
      <c r="E301" s="30"/>
      <c r="F301" s="6">
        <f>F302</f>
        <v>150</v>
      </c>
      <c r="G301" s="6">
        <f>G302</f>
        <v>150</v>
      </c>
      <c r="H301" s="11">
        <f t="shared" si="143"/>
        <v>100</v>
      </c>
      <c r="I301" s="37">
        <f t="shared" si="144"/>
        <v>0</v>
      </c>
    </row>
    <row r="302" spans="1:9" ht="51">
      <c r="A302" s="12" t="s">
        <v>477</v>
      </c>
      <c r="B302" s="32" t="s">
        <v>24</v>
      </c>
      <c r="C302" s="32" t="s">
        <v>17</v>
      </c>
      <c r="D302" s="32" t="s">
        <v>714</v>
      </c>
      <c r="E302" s="32" t="s">
        <v>170</v>
      </c>
      <c r="F302" s="5">
        <v>150</v>
      </c>
      <c r="G302" s="5">
        <v>150</v>
      </c>
      <c r="H302" s="13">
        <f t="shared" si="143"/>
        <v>100</v>
      </c>
      <c r="I302" s="38">
        <f t="shared" si="144"/>
        <v>0</v>
      </c>
    </row>
    <row r="303" spans="1:9" ht="51">
      <c r="A303" s="8" t="s">
        <v>478</v>
      </c>
      <c r="B303" s="30" t="s">
        <v>24</v>
      </c>
      <c r="C303" s="30" t="s">
        <v>17</v>
      </c>
      <c r="D303" s="30" t="s">
        <v>715</v>
      </c>
      <c r="E303" s="30"/>
      <c r="F303" s="6">
        <f>F304</f>
        <v>400</v>
      </c>
      <c r="G303" s="6">
        <f>G304</f>
        <v>400</v>
      </c>
      <c r="H303" s="11">
        <f t="shared" ref="H303:H304" si="145">G303/F303*100</f>
        <v>100</v>
      </c>
      <c r="I303" s="37">
        <f t="shared" ref="I303:I304" si="146">G303-F303</f>
        <v>0</v>
      </c>
    </row>
    <row r="304" spans="1:9" ht="63.75">
      <c r="A304" s="12" t="s">
        <v>506</v>
      </c>
      <c r="B304" s="32" t="s">
        <v>24</v>
      </c>
      <c r="C304" s="32" t="s">
        <v>17</v>
      </c>
      <c r="D304" s="32" t="s">
        <v>715</v>
      </c>
      <c r="E304" s="32" t="s">
        <v>170</v>
      </c>
      <c r="F304" s="5">
        <v>400</v>
      </c>
      <c r="G304" s="5">
        <v>400</v>
      </c>
      <c r="H304" s="13">
        <f t="shared" si="145"/>
        <v>100</v>
      </c>
      <c r="I304" s="38">
        <f t="shared" si="146"/>
        <v>0</v>
      </c>
    </row>
    <row r="305" spans="1:9" ht="51">
      <c r="A305" s="8" t="s">
        <v>562</v>
      </c>
      <c r="B305" s="30" t="s">
        <v>24</v>
      </c>
      <c r="C305" s="30" t="s">
        <v>17</v>
      </c>
      <c r="D305" s="30" t="s">
        <v>716</v>
      </c>
      <c r="E305" s="30"/>
      <c r="F305" s="6">
        <f t="shared" ref="F305:G307" si="147">F306</f>
        <v>200</v>
      </c>
      <c r="G305" s="6">
        <f t="shared" si="147"/>
        <v>200</v>
      </c>
      <c r="H305" s="11">
        <f t="shared" ref="H305:H307" si="148">G305/F305*100</f>
        <v>100</v>
      </c>
      <c r="I305" s="37">
        <f t="shared" ref="I305:I307" si="149">G305-F305</f>
        <v>0</v>
      </c>
    </row>
    <row r="306" spans="1:9" ht="38.25">
      <c r="A306" s="8" t="s">
        <v>563</v>
      </c>
      <c r="B306" s="30" t="s">
        <v>24</v>
      </c>
      <c r="C306" s="30" t="s">
        <v>17</v>
      </c>
      <c r="D306" s="30" t="s">
        <v>717</v>
      </c>
      <c r="E306" s="30"/>
      <c r="F306" s="6">
        <f t="shared" si="147"/>
        <v>200</v>
      </c>
      <c r="G306" s="6">
        <f t="shared" si="147"/>
        <v>200</v>
      </c>
      <c r="H306" s="11">
        <f t="shared" si="148"/>
        <v>100</v>
      </c>
      <c r="I306" s="37">
        <f t="shared" si="149"/>
        <v>0</v>
      </c>
    </row>
    <row r="307" spans="1:9" ht="38.25">
      <c r="A307" s="8" t="s">
        <v>479</v>
      </c>
      <c r="B307" s="30" t="s">
        <v>24</v>
      </c>
      <c r="C307" s="30" t="s">
        <v>17</v>
      </c>
      <c r="D307" s="30" t="s">
        <v>718</v>
      </c>
      <c r="E307" s="30"/>
      <c r="F307" s="6">
        <f t="shared" si="147"/>
        <v>200</v>
      </c>
      <c r="G307" s="6">
        <f t="shared" si="147"/>
        <v>200</v>
      </c>
      <c r="H307" s="11">
        <f t="shared" si="148"/>
        <v>100</v>
      </c>
      <c r="I307" s="37">
        <f t="shared" si="149"/>
        <v>0</v>
      </c>
    </row>
    <row r="308" spans="1:9" ht="38.25">
      <c r="A308" s="12" t="s">
        <v>480</v>
      </c>
      <c r="B308" s="32" t="s">
        <v>24</v>
      </c>
      <c r="C308" s="32" t="s">
        <v>17</v>
      </c>
      <c r="D308" s="32" t="s">
        <v>718</v>
      </c>
      <c r="E308" s="32" t="s">
        <v>170</v>
      </c>
      <c r="F308" s="5">
        <v>200</v>
      </c>
      <c r="G308" s="5">
        <v>200</v>
      </c>
      <c r="H308" s="13">
        <f t="shared" ref="H308" si="150">G308/F308*100</f>
        <v>100</v>
      </c>
      <c r="I308" s="38">
        <f t="shared" ref="I308" si="151">G308-F308</f>
        <v>0</v>
      </c>
    </row>
    <row r="309" spans="1:9" ht="25.5">
      <c r="A309" s="17" t="s">
        <v>323</v>
      </c>
      <c r="B309" s="30" t="s">
        <v>24</v>
      </c>
      <c r="C309" s="30" t="s">
        <v>17</v>
      </c>
      <c r="D309" s="30" t="s">
        <v>322</v>
      </c>
      <c r="E309" s="32"/>
      <c r="F309" s="6">
        <f>F310</f>
        <v>10958.4</v>
      </c>
      <c r="G309" s="6">
        <f>G310</f>
        <v>10845.1</v>
      </c>
      <c r="H309" s="11">
        <f t="shared" si="117"/>
        <v>98.966089940137252</v>
      </c>
      <c r="I309" s="37">
        <f t="shared" si="118"/>
        <v>-113.29999999999927</v>
      </c>
    </row>
    <row r="310" spans="1:9" ht="13.5">
      <c r="A310" s="16" t="s">
        <v>321</v>
      </c>
      <c r="B310" s="30" t="s">
        <v>24</v>
      </c>
      <c r="C310" s="30" t="s">
        <v>17</v>
      </c>
      <c r="D310" s="30" t="s">
        <v>601</v>
      </c>
      <c r="E310" s="30"/>
      <c r="F310" s="6">
        <f>F311+F313</f>
        <v>10958.4</v>
      </c>
      <c r="G310" s="6">
        <f>G311+G313</f>
        <v>10845.1</v>
      </c>
      <c r="H310" s="11">
        <f t="shared" ref="H310" si="152">G310/F310*100</f>
        <v>98.966089940137252</v>
      </c>
      <c r="I310" s="37">
        <f t="shared" ref="I310" si="153">G310-F310</f>
        <v>-113.29999999999927</v>
      </c>
    </row>
    <row r="311" spans="1:9" ht="38.25">
      <c r="A311" s="8" t="s">
        <v>435</v>
      </c>
      <c r="B311" s="30" t="s">
        <v>24</v>
      </c>
      <c r="C311" s="30" t="s">
        <v>17</v>
      </c>
      <c r="D311" s="30" t="s">
        <v>719</v>
      </c>
      <c r="E311" s="30"/>
      <c r="F311" s="6">
        <f>SUM(F312)</f>
        <v>6428.4</v>
      </c>
      <c r="G311" s="6">
        <f>SUM(G312)</f>
        <v>6428.3</v>
      </c>
      <c r="H311" s="11">
        <f t="shared" si="117"/>
        <v>99.998444402961866</v>
      </c>
      <c r="I311" s="37">
        <f t="shared" si="118"/>
        <v>-9.9999999999454303E-2</v>
      </c>
    </row>
    <row r="312" spans="1:9" ht="51">
      <c r="A312" s="12" t="s">
        <v>436</v>
      </c>
      <c r="B312" s="32" t="s">
        <v>24</v>
      </c>
      <c r="C312" s="32" t="s">
        <v>17</v>
      </c>
      <c r="D312" s="32" t="s">
        <v>719</v>
      </c>
      <c r="E312" s="32" t="s">
        <v>170</v>
      </c>
      <c r="F312" s="5">
        <v>6428.4</v>
      </c>
      <c r="G312" s="5">
        <v>6428.3</v>
      </c>
      <c r="H312" s="13">
        <f t="shared" si="117"/>
        <v>99.998444402961866</v>
      </c>
      <c r="I312" s="38">
        <f t="shared" si="118"/>
        <v>-9.9999999999454303E-2</v>
      </c>
    </row>
    <row r="313" spans="1:9" ht="38.25">
      <c r="A313" s="8" t="s">
        <v>435</v>
      </c>
      <c r="B313" s="30" t="s">
        <v>24</v>
      </c>
      <c r="C313" s="30" t="s">
        <v>17</v>
      </c>
      <c r="D313" s="30" t="s">
        <v>720</v>
      </c>
      <c r="E313" s="32"/>
      <c r="F313" s="6">
        <f>F314</f>
        <v>4530</v>
      </c>
      <c r="G313" s="6">
        <f>G314</f>
        <v>4416.8</v>
      </c>
      <c r="H313" s="11">
        <f t="shared" ref="H313:H314" si="154">G313/F313*100</f>
        <v>97.501103752759391</v>
      </c>
      <c r="I313" s="37">
        <f t="shared" ref="I313:I314" si="155">G313-F313</f>
        <v>-113.19999999999982</v>
      </c>
    </row>
    <row r="314" spans="1:9" ht="51">
      <c r="A314" s="12" t="s">
        <v>436</v>
      </c>
      <c r="B314" s="32" t="s">
        <v>24</v>
      </c>
      <c r="C314" s="32" t="s">
        <v>17</v>
      </c>
      <c r="D314" s="32" t="s">
        <v>720</v>
      </c>
      <c r="E314" s="32" t="s">
        <v>170</v>
      </c>
      <c r="F314" s="5">
        <v>4530</v>
      </c>
      <c r="G314" s="5">
        <v>4416.8</v>
      </c>
      <c r="H314" s="13">
        <f t="shared" si="154"/>
        <v>97.501103752759391</v>
      </c>
      <c r="I314" s="38">
        <f t="shared" si="155"/>
        <v>-113.19999999999982</v>
      </c>
    </row>
    <row r="315" spans="1:9">
      <c r="A315" s="8" t="s">
        <v>71</v>
      </c>
      <c r="B315" s="30" t="s">
        <v>70</v>
      </c>
      <c r="C315" s="30"/>
      <c r="D315" s="30"/>
      <c r="E315" s="30"/>
      <c r="F315" s="6">
        <f>F316</f>
        <v>6303.5</v>
      </c>
      <c r="G315" s="6">
        <f>G316</f>
        <v>473</v>
      </c>
      <c r="H315" s="11">
        <f t="shared" si="117"/>
        <v>7.5037677480764664</v>
      </c>
      <c r="I315" s="37">
        <f t="shared" si="118"/>
        <v>-5830.5</v>
      </c>
    </row>
    <row r="316" spans="1:9" ht="25.5">
      <c r="A316" s="8" t="s">
        <v>72</v>
      </c>
      <c r="B316" s="30" t="s">
        <v>70</v>
      </c>
      <c r="C316" s="30" t="s">
        <v>24</v>
      </c>
      <c r="D316" s="30"/>
      <c r="E316" s="30"/>
      <c r="F316" s="6">
        <f>F317+F323</f>
        <v>6303.5</v>
      </c>
      <c r="G316" s="6">
        <f>G317+G323</f>
        <v>473</v>
      </c>
      <c r="H316" s="11">
        <f t="shared" si="117"/>
        <v>7.5037677480764664</v>
      </c>
      <c r="I316" s="37">
        <f t="shared" si="118"/>
        <v>-5830.5</v>
      </c>
    </row>
    <row r="317" spans="1:9" ht="51">
      <c r="A317" s="15" t="s">
        <v>324</v>
      </c>
      <c r="B317" s="30" t="s">
        <v>70</v>
      </c>
      <c r="C317" s="30" t="s">
        <v>24</v>
      </c>
      <c r="D317" s="30" t="s">
        <v>12</v>
      </c>
      <c r="E317" s="30"/>
      <c r="F317" s="6">
        <f>F318</f>
        <v>551</v>
      </c>
      <c r="G317" s="6">
        <f>G318</f>
        <v>473</v>
      </c>
      <c r="H317" s="11">
        <f t="shared" ref="H317:H319" si="156">G317/F317*100</f>
        <v>85.843920145190566</v>
      </c>
      <c r="I317" s="37">
        <f t="shared" ref="I317:I319" si="157">G317-F317</f>
        <v>-78</v>
      </c>
    </row>
    <row r="318" spans="1:9" ht="27">
      <c r="A318" s="16" t="s">
        <v>344</v>
      </c>
      <c r="B318" s="30" t="s">
        <v>70</v>
      </c>
      <c r="C318" s="30" t="s">
        <v>24</v>
      </c>
      <c r="D318" s="30" t="s">
        <v>607</v>
      </c>
      <c r="E318" s="30"/>
      <c r="F318" s="6">
        <f>F320</f>
        <v>551</v>
      </c>
      <c r="G318" s="6">
        <f>G320</f>
        <v>473</v>
      </c>
      <c r="H318" s="11">
        <f t="shared" si="156"/>
        <v>85.843920145190566</v>
      </c>
      <c r="I318" s="37">
        <f t="shared" si="157"/>
        <v>-78</v>
      </c>
    </row>
    <row r="319" spans="1:9" ht="38.25">
      <c r="A319" s="33" t="s">
        <v>396</v>
      </c>
      <c r="B319" s="30" t="s">
        <v>70</v>
      </c>
      <c r="C319" s="30" t="s">
        <v>24</v>
      </c>
      <c r="D319" s="30" t="s">
        <v>721</v>
      </c>
      <c r="E319" s="30"/>
      <c r="F319" s="6">
        <f>F320</f>
        <v>551</v>
      </c>
      <c r="G319" s="6">
        <f>G320</f>
        <v>473</v>
      </c>
      <c r="H319" s="11">
        <f t="shared" si="156"/>
        <v>85.843920145190566</v>
      </c>
      <c r="I319" s="37">
        <f t="shared" si="157"/>
        <v>-78</v>
      </c>
    </row>
    <row r="320" spans="1:9" ht="51">
      <c r="A320" s="8" t="s">
        <v>73</v>
      </c>
      <c r="B320" s="30" t="s">
        <v>70</v>
      </c>
      <c r="C320" s="30" t="s">
        <v>24</v>
      </c>
      <c r="D320" s="30" t="s">
        <v>722</v>
      </c>
      <c r="E320" s="30"/>
      <c r="F320" s="6">
        <f>SUM(F321:F322)</f>
        <v>551</v>
      </c>
      <c r="G320" s="6">
        <f>SUM(G321:G322)</f>
        <v>473</v>
      </c>
      <c r="H320" s="11">
        <f t="shared" ref="H320:H531" si="158">G320/F320*100</f>
        <v>85.843920145190566</v>
      </c>
      <c r="I320" s="37">
        <f t="shared" ref="I320:I531" si="159">G320-F320</f>
        <v>-78</v>
      </c>
    </row>
    <row r="321" spans="1:9" ht="114.75">
      <c r="A321" s="12" t="s">
        <v>178</v>
      </c>
      <c r="B321" s="32" t="s">
        <v>70</v>
      </c>
      <c r="C321" s="32" t="s">
        <v>24</v>
      </c>
      <c r="D321" s="32" t="s">
        <v>722</v>
      </c>
      <c r="E321" s="32">
        <v>100</v>
      </c>
      <c r="F321" s="5">
        <v>501</v>
      </c>
      <c r="G321" s="5">
        <v>423</v>
      </c>
      <c r="H321" s="13">
        <f t="shared" si="158"/>
        <v>84.431137724550894</v>
      </c>
      <c r="I321" s="38">
        <f t="shared" si="159"/>
        <v>-78</v>
      </c>
    </row>
    <row r="322" spans="1:9" ht="76.5">
      <c r="A322" s="12" t="s">
        <v>283</v>
      </c>
      <c r="B322" s="32" t="s">
        <v>70</v>
      </c>
      <c r="C322" s="32" t="s">
        <v>24</v>
      </c>
      <c r="D322" s="32" t="s">
        <v>722</v>
      </c>
      <c r="E322" s="32">
        <v>200</v>
      </c>
      <c r="F322" s="5">
        <v>50</v>
      </c>
      <c r="G322" s="5">
        <v>50</v>
      </c>
      <c r="H322" s="13">
        <f t="shared" si="158"/>
        <v>100</v>
      </c>
      <c r="I322" s="38">
        <f t="shared" si="159"/>
        <v>0</v>
      </c>
    </row>
    <row r="323" spans="1:9" ht="63.75">
      <c r="A323" s="15" t="s">
        <v>338</v>
      </c>
      <c r="B323" s="30" t="s">
        <v>70</v>
      </c>
      <c r="C323" s="30" t="s">
        <v>24</v>
      </c>
      <c r="D323" s="30" t="s">
        <v>46</v>
      </c>
      <c r="E323" s="30"/>
      <c r="F323" s="6">
        <f>F324</f>
        <v>5752.5</v>
      </c>
      <c r="G323" s="6">
        <f>G324</f>
        <v>0</v>
      </c>
      <c r="H323" s="11">
        <f>G323/F323*100</f>
        <v>0</v>
      </c>
      <c r="I323" s="37">
        <f>G323-F323</f>
        <v>-5752.5</v>
      </c>
    </row>
    <row r="324" spans="1:9" ht="40.5">
      <c r="A324" s="16" t="s">
        <v>380</v>
      </c>
      <c r="B324" s="30" t="s">
        <v>70</v>
      </c>
      <c r="C324" s="30" t="s">
        <v>24</v>
      </c>
      <c r="D324" s="30" t="s">
        <v>723</v>
      </c>
      <c r="E324" s="30"/>
      <c r="F324" s="6">
        <f>F325</f>
        <v>5752.5</v>
      </c>
      <c r="G324" s="6">
        <f>G325</f>
        <v>0</v>
      </c>
      <c r="H324" s="11">
        <f>G324/F324*100</f>
        <v>0</v>
      </c>
      <c r="I324" s="37">
        <f>G324-F324</f>
        <v>-5752.5</v>
      </c>
    </row>
    <row r="325" spans="1:9" ht="51">
      <c r="A325" s="33" t="s">
        <v>564</v>
      </c>
      <c r="B325" s="30" t="s">
        <v>70</v>
      </c>
      <c r="C325" s="30" t="s">
        <v>24</v>
      </c>
      <c r="D325" s="30" t="s">
        <v>724</v>
      </c>
      <c r="E325" s="30"/>
      <c r="F325" s="6">
        <f>F326+F328</f>
        <v>5752.5</v>
      </c>
      <c r="G325" s="6">
        <f>G326+G328</f>
        <v>0</v>
      </c>
      <c r="H325" s="11">
        <f t="shared" ref="H325" si="160">G325/F325*100</f>
        <v>0</v>
      </c>
      <c r="I325" s="37">
        <f t="shared" ref="I325" si="161">G325-F325</f>
        <v>-5752.5</v>
      </c>
    </row>
    <row r="326" spans="1:9" ht="25.5">
      <c r="A326" s="33" t="s">
        <v>28</v>
      </c>
      <c r="B326" s="30" t="s">
        <v>70</v>
      </c>
      <c r="C326" s="30" t="s">
        <v>24</v>
      </c>
      <c r="D326" s="30" t="s">
        <v>725</v>
      </c>
      <c r="E326" s="30"/>
      <c r="F326" s="6">
        <f>F327</f>
        <v>575.29999999999995</v>
      </c>
      <c r="G326" s="6">
        <f>G327</f>
        <v>0</v>
      </c>
      <c r="H326" s="11">
        <f t="shared" ref="H326:H327" si="162">G326/F326*100</f>
        <v>0</v>
      </c>
      <c r="I326" s="37">
        <f t="shared" ref="I326:I327" si="163">G326-F326</f>
        <v>-575.29999999999995</v>
      </c>
    </row>
    <row r="327" spans="1:9" ht="51">
      <c r="A327" s="35" t="s">
        <v>198</v>
      </c>
      <c r="B327" s="32" t="s">
        <v>70</v>
      </c>
      <c r="C327" s="32" t="s">
        <v>24</v>
      </c>
      <c r="D327" s="32" t="s">
        <v>725</v>
      </c>
      <c r="E327" s="32" t="s">
        <v>167</v>
      </c>
      <c r="F327" s="5">
        <v>575.29999999999995</v>
      </c>
      <c r="G327" s="5">
        <v>0</v>
      </c>
      <c r="H327" s="13">
        <f t="shared" si="162"/>
        <v>0</v>
      </c>
      <c r="I327" s="38">
        <f t="shared" si="163"/>
        <v>-575.29999999999995</v>
      </c>
    </row>
    <row r="328" spans="1:9" ht="38.25">
      <c r="A328" s="8" t="s">
        <v>74</v>
      </c>
      <c r="B328" s="30" t="s">
        <v>70</v>
      </c>
      <c r="C328" s="30" t="s">
        <v>24</v>
      </c>
      <c r="D328" s="30" t="s">
        <v>726</v>
      </c>
      <c r="E328" s="30"/>
      <c r="F328" s="6">
        <f>SUM(F329)</f>
        <v>5177.2</v>
      </c>
      <c r="G328" s="6">
        <f>SUM(G329)</f>
        <v>0</v>
      </c>
      <c r="H328" s="11">
        <f t="shared" si="158"/>
        <v>0</v>
      </c>
      <c r="I328" s="37">
        <f t="shared" si="159"/>
        <v>-5177.2</v>
      </c>
    </row>
    <row r="329" spans="1:9" ht="63.75">
      <c r="A329" s="12" t="s">
        <v>282</v>
      </c>
      <c r="B329" s="32" t="s">
        <v>70</v>
      </c>
      <c r="C329" s="32" t="s">
        <v>24</v>
      </c>
      <c r="D329" s="32" t="s">
        <v>726</v>
      </c>
      <c r="E329" s="32">
        <v>200</v>
      </c>
      <c r="F329" s="5">
        <v>5177.2</v>
      </c>
      <c r="G329" s="5">
        <v>0</v>
      </c>
      <c r="H329" s="13">
        <f t="shared" si="158"/>
        <v>0</v>
      </c>
      <c r="I329" s="38">
        <f t="shared" si="159"/>
        <v>-5177.2</v>
      </c>
    </row>
    <row r="330" spans="1:9">
      <c r="A330" s="8" t="s">
        <v>76</v>
      </c>
      <c r="B330" s="30" t="s">
        <v>75</v>
      </c>
      <c r="C330" s="30"/>
      <c r="D330" s="30"/>
      <c r="E330" s="30"/>
      <c r="F330" s="6">
        <f>F331+F356+F406+F443+F393+F417</f>
        <v>653714.19999999995</v>
      </c>
      <c r="G330" s="6">
        <f>G331+G356+G406+G443+G393+G417</f>
        <v>648874.70000000019</v>
      </c>
      <c r="H330" s="11">
        <f t="shared" si="158"/>
        <v>99.259691773561016</v>
      </c>
      <c r="I330" s="37">
        <f t="shared" si="159"/>
        <v>-4839.4999999997672</v>
      </c>
    </row>
    <row r="331" spans="1:9">
      <c r="A331" s="8" t="s">
        <v>77</v>
      </c>
      <c r="B331" s="30" t="s">
        <v>75</v>
      </c>
      <c r="C331" s="30" t="s">
        <v>12</v>
      </c>
      <c r="D331" s="30"/>
      <c r="E331" s="30"/>
      <c r="F331" s="6">
        <f>F332</f>
        <v>139741.69999999998</v>
      </c>
      <c r="G331" s="6">
        <f>G332</f>
        <v>138028.4</v>
      </c>
      <c r="H331" s="11">
        <f t="shared" si="158"/>
        <v>98.773952227574171</v>
      </c>
      <c r="I331" s="37">
        <f t="shared" si="159"/>
        <v>-1713.2999999999884</v>
      </c>
    </row>
    <row r="332" spans="1:9" ht="38.25">
      <c r="A332" s="15" t="s">
        <v>345</v>
      </c>
      <c r="B332" s="30" t="s">
        <v>75</v>
      </c>
      <c r="C332" s="30" t="s">
        <v>12</v>
      </c>
      <c r="D332" s="30" t="s">
        <v>14</v>
      </c>
      <c r="E332" s="30"/>
      <c r="F332" s="6">
        <f>F333</f>
        <v>139741.69999999998</v>
      </c>
      <c r="G332" s="6">
        <f>G333</f>
        <v>138028.4</v>
      </c>
      <c r="H332" s="11">
        <f t="shared" si="158"/>
        <v>98.773952227574171</v>
      </c>
      <c r="I332" s="37">
        <f t="shared" si="159"/>
        <v>-1713.2999999999884</v>
      </c>
    </row>
    <row r="333" spans="1:9" ht="27">
      <c r="A333" s="16" t="s">
        <v>346</v>
      </c>
      <c r="B333" s="30" t="s">
        <v>75</v>
      </c>
      <c r="C333" s="30" t="s">
        <v>12</v>
      </c>
      <c r="D333" s="30" t="s">
        <v>727</v>
      </c>
      <c r="E333" s="30"/>
      <c r="F333" s="6">
        <f>F334+F341+F353</f>
        <v>139741.69999999998</v>
      </c>
      <c r="G333" s="6">
        <f>G334+G341+G353</f>
        <v>138028.4</v>
      </c>
      <c r="H333" s="11">
        <f t="shared" si="158"/>
        <v>98.773952227574171</v>
      </c>
      <c r="I333" s="37">
        <f t="shared" si="159"/>
        <v>-1713.2999999999884</v>
      </c>
    </row>
    <row r="334" spans="1:9" ht="38.25">
      <c r="A334" s="33" t="s">
        <v>565</v>
      </c>
      <c r="B334" s="30" t="s">
        <v>75</v>
      </c>
      <c r="C334" s="30" t="s">
        <v>12</v>
      </c>
      <c r="D334" s="30" t="s">
        <v>728</v>
      </c>
      <c r="E334" s="30"/>
      <c r="F334" s="6">
        <f>F335+F337+F339</f>
        <v>118767.2</v>
      </c>
      <c r="G334" s="6">
        <f>G335+G337+G339</f>
        <v>117562.4</v>
      </c>
      <c r="H334" s="11">
        <f t="shared" si="158"/>
        <v>98.98557850989161</v>
      </c>
      <c r="I334" s="37">
        <f t="shared" si="159"/>
        <v>-1204.8000000000029</v>
      </c>
    </row>
    <row r="335" spans="1:9" ht="25.5">
      <c r="A335" s="8" t="s">
        <v>35</v>
      </c>
      <c r="B335" s="30" t="s">
        <v>75</v>
      </c>
      <c r="C335" s="30" t="s">
        <v>12</v>
      </c>
      <c r="D335" s="30" t="s">
        <v>729</v>
      </c>
      <c r="E335" s="30"/>
      <c r="F335" s="6">
        <f>SUM(F336)</f>
        <v>65937</v>
      </c>
      <c r="G335" s="6">
        <f>SUM(G336)</f>
        <v>65031.8</v>
      </c>
      <c r="H335" s="11">
        <f t="shared" ref="H335:H355" si="164">G335/F335*100</f>
        <v>98.627174424071455</v>
      </c>
      <c r="I335" s="37">
        <f t="shared" ref="I335:I355" si="165">G335-F335</f>
        <v>-905.19999999999709</v>
      </c>
    </row>
    <row r="336" spans="1:9" ht="63.75">
      <c r="A336" s="12" t="s">
        <v>219</v>
      </c>
      <c r="B336" s="32" t="s">
        <v>75</v>
      </c>
      <c r="C336" s="32" t="s">
        <v>12</v>
      </c>
      <c r="D336" s="32" t="s">
        <v>729</v>
      </c>
      <c r="E336" s="32">
        <v>600</v>
      </c>
      <c r="F336" s="5">
        <v>65937</v>
      </c>
      <c r="G336" s="5">
        <v>65031.8</v>
      </c>
      <c r="H336" s="13">
        <f t="shared" si="164"/>
        <v>98.627174424071455</v>
      </c>
      <c r="I336" s="38">
        <f t="shared" si="165"/>
        <v>-905.19999999999709</v>
      </c>
    </row>
    <row r="337" spans="1:9" ht="51">
      <c r="A337" s="8" t="s">
        <v>426</v>
      </c>
      <c r="B337" s="30" t="s">
        <v>75</v>
      </c>
      <c r="C337" s="30" t="s">
        <v>12</v>
      </c>
      <c r="D337" s="30" t="s">
        <v>730</v>
      </c>
      <c r="E337" s="30"/>
      <c r="F337" s="6">
        <f>SUM(F338)</f>
        <v>2000</v>
      </c>
      <c r="G337" s="6">
        <f>SUM(G338)</f>
        <v>1700.4</v>
      </c>
      <c r="H337" s="11">
        <f t="shared" si="164"/>
        <v>85.02000000000001</v>
      </c>
      <c r="I337" s="37">
        <f t="shared" si="165"/>
        <v>-299.59999999999991</v>
      </c>
    </row>
    <row r="338" spans="1:9" ht="89.25">
      <c r="A338" s="12" t="s">
        <v>450</v>
      </c>
      <c r="B338" s="32" t="s">
        <v>75</v>
      </c>
      <c r="C338" s="32" t="s">
        <v>12</v>
      </c>
      <c r="D338" s="32" t="s">
        <v>730</v>
      </c>
      <c r="E338" s="32">
        <v>600</v>
      </c>
      <c r="F338" s="5">
        <v>2000</v>
      </c>
      <c r="G338" s="5">
        <v>1700.4</v>
      </c>
      <c r="H338" s="13">
        <f t="shared" si="164"/>
        <v>85.02000000000001</v>
      </c>
      <c r="I338" s="38">
        <f t="shared" si="165"/>
        <v>-299.59999999999991</v>
      </c>
    </row>
    <row r="339" spans="1:9" ht="63.75">
      <c r="A339" s="8" t="s">
        <v>110</v>
      </c>
      <c r="B339" s="30" t="s">
        <v>75</v>
      </c>
      <c r="C339" s="30" t="s">
        <v>12</v>
      </c>
      <c r="D339" s="30" t="s">
        <v>731</v>
      </c>
      <c r="E339" s="30"/>
      <c r="F339" s="6">
        <f>SUM(F340)</f>
        <v>50830.2</v>
      </c>
      <c r="G339" s="6">
        <f>SUM(G340)</f>
        <v>50830.2</v>
      </c>
      <c r="H339" s="11">
        <f t="shared" si="164"/>
        <v>100</v>
      </c>
      <c r="I339" s="37">
        <f t="shared" si="165"/>
        <v>0</v>
      </c>
    </row>
    <row r="340" spans="1:9" ht="102">
      <c r="A340" s="12" t="s">
        <v>218</v>
      </c>
      <c r="B340" s="32" t="s">
        <v>75</v>
      </c>
      <c r="C340" s="32" t="s">
        <v>12</v>
      </c>
      <c r="D340" s="32" t="s">
        <v>731</v>
      </c>
      <c r="E340" s="32">
        <v>600</v>
      </c>
      <c r="F340" s="5">
        <v>50830.2</v>
      </c>
      <c r="G340" s="5">
        <v>50830.2</v>
      </c>
      <c r="H340" s="13">
        <f t="shared" si="164"/>
        <v>100</v>
      </c>
      <c r="I340" s="38">
        <f t="shared" si="165"/>
        <v>0</v>
      </c>
    </row>
    <row r="341" spans="1:9" ht="40.5">
      <c r="A341" s="16" t="s">
        <v>382</v>
      </c>
      <c r="B341" s="30" t="s">
        <v>75</v>
      </c>
      <c r="C341" s="30" t="s">
        <v>12</v>
      </c>
      <c r="D341" s="30" t="s">
        <v>732</v>
      </c>
      <c r="E341" s="32"/>
      <c r="F341" s="6">
        <f>F342+F345+F347+F349+F351</f>
        <v>17910.599999999999</v>
      </c>
      <c r="G341" s="6">
        <f>G342+G345+G347+G349+G351</f>
        <v>17402.100000000002</v>
      </c>
      <c r="H341" s="11">
        <f t="shared" ref="H341" si="166">G341/F341*100</f>
        <v>97.160899132357386</v>
      </c>
      <c r="I341" s="37">
        <f t="shared" ref="I341" si="167">G341-F341</f>
        <v>-508.49999999999636</v>
      </c>
    </row>
    <row r="342" spans="1:9" ht="25.5">
      <c r="A342" s="8" t="s">
        <v>23</v>
      </c>
      <c r="B342" s="30" t="s">
        <v>75</v>
      </c>
      <c r="C342" s="30" t="s">
        <v>12</v>
      </c>
      <c r="D342" s="30" t="s">
        <v>733</v>
      </c>
      <c r="E342" s="30"/>
      <c r="F342" s="6">
        <f>SUM(F343:F344)</f>
        <v>1153.5</v>
      </c>
      <c r="G342" s="6">
        <f>SUM(G343:G344)</f>
        <v>1036.7</v>
      </c>
      <c r="H342" s="11">
        <f t="shared" si="164"/>
        <v>89.874295622019943</v>
      </c>
      <c r="I342" s="37">
        <f t="shared" si="165"/>
        <v>-116.79999999999995</v>
      </c>
    </row>
    <row r="343" spans="1:9" ht="51">
      <c r="A343" s="12" t="s">
        <v>193</v>
      </c>
      <c r="B343" s="32" t="s">
        <v>75</v>
      </c>
      <c r="C343" s="32" t="s">
        <v>12</v>
      </c>
      <c r="D343" s="32" t="s">
        <v>733</v>
      </c>
      <c r="E343" s="32">
        <v>200</v>
      </c>
      <c r="F343" s="5">
        <v>340</v>
      </c>
      <c r="G343" s="5">
        <v>223.4</v>
      </c>
      <c r="H343" s="13">
        <f t="shared" si="164"/>
        <v>65.705882352941174</v>
      </c>
      <c r="I343" s="38">
        <f t="shared" si="165"/>
        <v>-116.6</v>
      </c>
    </row>
    <row r="344" spans="1:9" ht="63.75">
      <c r="A344" s="12" t="s">
        <v>507</v>
      </c>
      <c r="B344" s="32" t="s">
        <v>75</v>
      </c>
      <c r="C344" s="32" t="s">
        <v>12</v>
      </c>
      <c r="D344" s="32" t="s">
        <v>733</v>
      </c>
      <c r="E344" s="32" t="s">
        <v>451</v>
      </c>
      <c r="F344" s="5">
        <v>813.5</v>
      </c>
      <c r="G344" s="5">
        <v>813.3</v>
      </c>
      <c r="H344" s="13">
        <f t="shared" ref="H344" si="168">G344/F344*100</f>
        <v>99.975414874001217</v>
      </c>
      <c r="I344" s="38">
        <f t="shared" ref="I344" si="169">G344-F344</f>
        <v>-0.20000000000004547</v>
      </c>
    </row>
    <row r="345" spans="1:9" ht="51">
      <c r="A345" s="8" t="s">
        <v>509</v>
      </c>
      <c r="B345" s="30" t="s">
        <v>75</v>
      </c>
      <c r="C345" s="30" t="s">
        <v>12</v>
      </c>
      <c r="D345" s="30" t="s">
        <v>734</v>
      </c>
      <c r="E345" s="30"/>
      <c r="F345" s="6">
        <f>F346</f>
        <v>8846.5</v>
      </c>
      <c r="G345" s="6">
        <f>G346</f>
        <v>8504.2000000000007</v>
      </c>
      <c r="H345" s="11">
        <f t="shared" ref="H345:H351" si="170">G345/F345*100</f>
        <v>96.130673147572494</v>
      </c>
      <c r="I345" s="37">
        <f t="shared" ref="I345:I351" si="171">G345-F345</f>
        <v>-342.29999999999927</v>
      </c>
    </row>
    <row r="346" spans="1:9" ht="76.5">
      <c r="A346" s="12" t="s">
        <v>508</v>
      </c>
      <c r="B346" s="32" t="s">
        <v>75</v>
      </c>
      <c r="C346" s="32" t="s">
        <v>12</v>
      </c>
      <c r="D346" s="32" t="s">
        <v>734</v>
      </c>
      <c r="E346" s="32" t="s">
        <v>167</v>
      </c>
      <c r="F346" s="5">
        <v>8846.5</v>
      </c>
      <c r="G346" s="5">
        <v>8504.2000000000007</v>
      </c>
      <c r="H346" s="13">
        <f t="shared" si="170"/>
        <v>96.130673147572494</v>
      </c>
      <c r="I346" s="38">
        <f t="shared" si="171"/>
        <v>-342.29999999999927</v>
      </c>
    </row>
    <row r="347" spans="1:9" ht="63.75">
      <c r="A347" s="8" t="s">
        <v>566</v>
      </c>
      <c r="B347" s="30" t="s">
        <v>75</v>
      </c>
      <c r="C347" s="30" t="s">
        <v>12</v>
      </c>
      <c r="D347" s="30" t="s">
        <v>735</v>
      </c>
      <c r="E347" s="30"/>
      <c r="F347" s="6">
        <f>F348</f>
        <v>3612.5</v>
      </c>
      <c r="G347" s="6">
        <f>G348</f>
        <v>3563.2</v>
      </c>
      <c r="H347" s="11">
        <f t="shared" si="170"/>
        <v>98.635294117647049</v>
      </c>
      <c r="I347" s="37">
        <f t="shared" si="171"/>
        <v>-49.300000000000182</v>
      </c>
    </row>
    <row r="348" spans="1:9" ht="102">
      <c r="A348" s="12" t="s">
        <v>567</v>
      </c>
      <c r="B348" s="32" t="s">
        <v>75</v>
      </c>
      <c r="C348" s="32" t="s">
        <v>12</v>
      </c>
      <c r="D348" s="32" t="s">
        <v>735</v>
      </c>
      <c r="E348" s="32" t="s">
        <v>451</v>
      </c>
      <c r="F348" s="5">
        <v>3612.5</v>
      </c>
      <c r="G348" s="5">
        <v>3563.2</v>
      </c>
      <c r="H348" s="13">
        <f t="shared" si="170"/>
        <v>98.635294117647049</v>
      </c>
      <c r="I348" s="38">
        <f t="shared" si="171"/>
        <v>-49.300000000000182</v>
      </c>
    </row>
    <row r="349" spans="1:9" ht="51">
      <c r="A349" s="8" t="s">
        <v>568</v>
      </c>
      <c r="B349" s="30" t="s">
        <v>75</v>
      </c>
      <c r="C349" s="30" t="s">
        <v>12</v>
      </c>
      <c r="D349" s="30" t="s">
        <v>736</v>
      </c>
      <c r="E349" s="30"/>
      <c r="F349" s="6">
        <f>F350</f>
        <v>2089.1</v>
      </c>
      <c r="G349" s="6">
        <f>G350</f>
        <v>2089</v>
      </c>
      <c r="H349" s="11">
        <f t="shared" si="170"/>
        <v>99.99521324972477</v>
      </c>
      <c r="I349" s="37">
        <f t="shared" si="171"/>
        <v>-9.9999999999909051E-2</v>
      </c>
    </row>
    <row r="350" spans="1:9" ht="76.5">
      <c r="A350" s="12" t="s">
        <v>569</v>
      </c>
      <c r="B350" s="32" t="s">
        <v>75</v>
      </c>
      <c r="C350" s="32" t="s">
        <v>12</v>
      </c>
      <c r="D350" s="32" t="s">
        <v>736</v>
      </c>
      <c r="E350" s="32" t="s">
        <v>451</v>
      </c>
      <c r="F350" s="5">
        <v>2089.1</v>
      </c>
      <c r="G350" s="5">
        <v>2089</v>
      </c>
      <c r="H350" s="13">
        <f t="shared" si="170"/>
        <v>99.99521324972477</v>
      </c>
      <c r="I350" s="38">
        <f t="shared" si="171"/>
        <v>-9.9999999999909051E-2</v>
      </c>
    </row>
    <row r="351" spans="1:9" ht="51">
      <c r="A351" s="8" t="s">
        <v>570</v>
      </c>
      <c r="B351" s="30" t="s">
        <v>75</v>
      </c>
      <c r="C351" s="30" t="s">
        <v>12</v>
      </c>
      <c r="D351" s="30" t="s">
        <v>737</v>
      </c>
      <c r="E351" s="30"/>
      <c r="F351" s="6">
        <f>F352</f>
        <v>2209</v>
      </c>
      <c r="G351" s="6">
        <f>G352</f>
        <v>2209</v>
      </c>
      <c r="H351" s="11">
        <f t="shared" si="170"/>
        <v>100</v>
      </c>
      <c r="I351" s="37">
        <f t="shared" si="171"/>
        <v>0</v>
      </c>
    </row>
    <row r="352" spans="1:9" ht="76.5">
      <c r="A352" s="12" t="s">
        <v>571</v>
      </c>
      <c r="B352" s="32" t="s">
        <v>75</v>
      </c>
      <c r="C352" s="32" t="s">
        <v>12</v>
      </c>
      <c r="D352" s="32" t="s">
        <v>737</v>
      </c>
      <c r="E352" s="32" t="s">
        <v>451</v>
      </c>
      <c r="F352" s="5">
        <v>2209</v>
      </c>
      <c r="G352" s="5">
        <v>2209</v>
      </c>
      <c r="H352" s="13">
        <f t="shared" ref="H352" si="172">G352/F352*100</f>
        <v>100</v>
      </c>
      <c r="I352" s="38">
        <f t="shared" ref="I352" si="173">G352-F352</f>
        <v>0</v>
      </c>
    </row>
    <row r="353" spans="1:9" ht="38.25">
      <c r="A353" s="33" t="s">
        <v>572</v>
      </c>
      <c r="B353" s="30" t="s">
        <v>75</v>
      </c>
      <c r="C353" s="30" t="s">
        <v>12</v>
      </c>
      <c r="D353" s="30" t="s">
        <v>738</v>
      </c>
      <c r="E353" s="30"/>
      <c r="F353" s="6">
        <f>SUM(F354)</f>
        <v>3063.9</v>
      </c>
      <c r="G353" s="6">
        <f>SUM(G354)</f>
        <v>3063.9</v>
      </c>
      <c r="H353" s="11">
        <f t="shared" ref="H353" si="174">G353/F353*100</f>
        <v>100</v>
      </c>
      <c r="I353" s="37">
        <f t="shared" ref="I353" si="175">G353-F353</f>
        <v>0</v>
      </c>
    </row>
    <row r="354" spans="1:9" ht="38.25">
      <c r="A354" s="8" t="s">
        <v>111</v>
      </c>
      <c r="B354" s="30" t="s">
        <v>75</v>
      </c>
      <c r="C354" s="30" t="s">
        <v>12</v>
      </c>
      <c r="D354" s="30" t="s">
        <v>739</v>
      </c>
      <c r="E354" s="30"/>
      <c r="F354" s="6">
        <f>SUM(F355)</f>
        <v>3063.9</v>
      </c>
      <c r="G354" s="6">
        <f>SUM(G355)</f>
        <v>3063.9</v>
      </c>
      <c r="H354" s="11">
        <f t="shared" si="164"/>
        <v>100</v>
      </c>
      <c r="I354" s="37">
        <f t="shared" si="165"/>
        <v>0</v>
      </c>
    </row>
    <row r="355" spans="1:9" ht="76.5">
      <c r="A355" s="12" t="s">
        <v>221</v>
      </c>
      <c r="B355" s="32" t="s">
        <v>75</v>
      </c>
      <c r="C355" s="32" t="s">
        <v>12</v>
      </c>
      <c r="D355" s="32" t="s">
        <v>739</v>
      </c>
      <c r="E355" s="32">
        <v>600</v>
      </c>
      <c r="F355" s="5">
        <v>3063.9</v>
      </c>
      <c r="G355" s="5">
        <v>3063.9</v>
      </c>
      <c r="H355" s="13">
        <f t="shared" si="164"/>
        <v>100</v>
      </c>
      <c r="I355" s="38">
        <f t="shared" si="165"/>
        <v>0</v>
      </c>
    </row>
    <row r="356" spans="1:9">
      <c r="A356" s="8" t="s">
        <v>80</v>
      </c>
      <c r="B356" s="30" t="s">
        <v>75</v>
      </c>
      <c r="C356" s="30" t="s">
        <v>14</v>
      </c>
      <c r="D356" s="30"/>
      <c r="E356" s="30"/>
      <c r="F356" s="6">
        <f>F357+F388</f>
        <v>449088.39999999997</v>
      </c>
      <c r="G356" s="6">
        <f>G357+G388</f>
        <v>447617.70000000007</v>
      </c>
      <c r="H356" s="11">
        <f t="shared" si="158"/>
        <v>99.672514364655171</v>
      </c>
      <c r="I356" s="37">
        <f t="shared" si="159"/>
        <v>-1470.6999999998952</v>
      </c>
    </row>
    <row r="357" spans="1:9" ht="38.25">
      <c r="A357" s="15" t="s">
        <v>345</v>
      </c>
      <c r="B357" s="30" t="s">
        <v>75</v>
      </c>
      <c r="C357" s="30" t="s">
        <v>14</v>
      </c>
      <c r="D357" s="30" t="s">
        <v>14</v>
      </c>
      <c r="E357" s="30"/>
      <c r="F357" s="6">
        <f>F358</f>
        <v>448968.39999999997</v>
      </c>
      <c r="G357" s="6">
        <f>G358</f>
        <v>447503.70000000007</v>
      </c>
      <c r="H357" s="11">
        <f t="shared" ref="H357:H359" si="176">G357/F357*100</f>
        <v>99.673763231443473</v>
      </c>
      <c r="I357" s="37">
        <f t="shared" ref="I357:I359" si="177">G357-F357</f>
        <v>-1464.6999999998952</v>
      </c>
    </row>
    <row r="358" spans="1:9" ht="27">
      <c r="A358" s="16" t="s">
        <v>347</v>
      </c>
      <c r="B358" s="30" t="s">
        <v>75</v>
      </c>
      <c r="C358" s="30" t="s">
        <v>14</v>
      </c>
      <c r="D358" s="30" t="s">
        <v>740</v>
      </c>
      <c r="E358" s="30"/>
      <c r="F358" s="6">
        <f>F359+F374</f>
        <v>448968.39999999997</v>
      </c>
      <c r="G358" s="6">
        <f>G359+G374</f>
        <v>447503.70000000007</v>
      </c>
      <c r="H358" s="11">
        <f t="shared" si="176"/>
        <v>99.673763231443473</v>
      </c>
      <c r="I358" s="37">
        <f t="shared" si="177"/>
        <v>-1464.6999999998952</v>
      </c>
    </row>
    <row r="359" spans="1:9" ht="25.5">
      <c r="A359" s="33" t="s">
        <v>573</v>
      </c>
      <c r="B359" s="30" t="s">
        <v>75</v>
      </c>
      <c r="C359" s="30" t="s">
        <v>14</v>
      </c>
      <c r="D359" s="30" t="s">
        <v>741</v>
      </c>
      <c r="E359" s="30"/>
      <c r="F359" s="6">
        <f>F360+F364+F366+F368+F370+F372</f>
        <v>424018.1</v>
      </c>
      <c r="G359" s="6">
        <f>G360+G364+G366+G368+G370+G372</f>
        <v>422618.80000000005</v>
      </c>
      <c r="H359" s="11">
        <f t="shared" si="176"/>
        <v>99.669990502763923</v>
      </c>
      <c r="I359" s="37">
        <f t="shared" si="177"/>
        <v>-1399.2999999999302</v>
      </c>
    </row>
    <row r="360" spans="1:9" ht="25.5">
      <c r="A360" s="8" t="s">
        <v>35</v>
      </c>
      <c r="B360" s="30" t="s">
        <v>75</v>
      </c>
      <c r="C360" s="30" t="s">
        <v>14</v>
      </c>
      <c r="D360" s="30" t="s">
        <v>742</v>
      </c>
      <c r="E360" s="30"/>
      <c r="F360" s="6">
        <f>SUM(F361:F363)</f>
        <v>92109.099999999991</v>
      </c>
      <c r="G360" s="6">
        <f>SUM(G361:G363)</f>
        <v>92011</v>
      </c>
      <c r="H360" s="11">
        <f t="shared" ref="H360:H387" si="178">G360/F360*100</f>
        <v>99.893495865229397</v>
      </c>
      <c r="I360" s="37">
        <f t="shared" ref="I360:I387" si="179">G360-F360</f>
        <v>-98.099999999991269</v>
      </c>
    </row>
    <row r="361" spans="1:9" ht="63.75">
      <c r="A361" s="12" t="s">
        <v>197</v>
      </c>
      <c r="B361" s="32" t="s">
        <v>75</v>
      </c>
      <c r="C361" s="32" t="s">
        <v>14</v>
      </c>
      <c r="D361" s="32" t="s">
        <v>742</v>
      </c>
      <c r="E361" s="32">
        <v>200</v>
      </c>
      <c r="F361" s="5">
        <v>255.3</v>
      </c>
      <c r="G361" s="5">
        <v>255.2</v>
      </c>
      <c r="H361" s="13">
        <f t="shared" si="178"/>
        <v>99.960830395613002</v>
      </c>
      <c r="I361" s="38">
        <f t="shared" si="179"/>
        <v>-0.10000000000002274</v>
      </c>
    </row>
    <row r="362" spans="1:9" ht="51">
      <c r="A362" s="12" t="s">
        <v>238</v>
      </c>
      <c r="B362" s="32" t="s">
        <v>75</v>
      </c>
      <c r="C362" s="32" t="s">
        <v>14</v>
      </c>
      <c r="D362" s="32" t="s">
        <v>742</v>
      </c>
      <c r="E362" s="32">
        <v>300</v>
      </c>
      <c r="F362" s="5">
        <v>225.4</v>
      </c>
      <c r="G362" s="5">
        <v>225.4</v>
      </c>
      <c r="H362" s="13">
        <f t="shared" si="178"/>
        <v>100</v>
      </c>
      <c r="I362" s="38">
        <f t="shared" si="179"/>
        <v>0</v>
      </c>
    </row>
    <row r="363" spans="1:9" ht="63.75">
      <c r="A363" s="12" t="s">
        <v>220</v>
      </c>
      <c r="B363" s="32" t="s">
        <v>75</v>
      </c>
      <c r="C363" s="32" t="s">
        <v>14</v>
      </c>
      <c r="D363" s="32" t="s">
        <v>742</v>
      </c>
      <c r="E363" s="32">
        <v>600</v>
      </c>
      <c r="F363" s="5">
        <v>91628.4</v>
      </c>
      <c r="G363" s="5">
        <v>91530.4</v>
      </c>
      <c r="H363" s="13">
        <f t="shared" si="178"/>
        <v>99.893046260766312</v>
      </c>
      <c r="I363" s="38">
        <f t="shared" si="179"/>
        <v>-98</v>
      </c>
    </row>
    <row r="364" spans="1:9" ht="25.5">
      <c r="A364" s="8" t="s">
        <v>28</v>
      </c>
      <c r="B364" s="30" t="s">
        <v>75</v>
      </c>
      <c r="C364" s="30" t="s">
        <v>14</v>
      </c>
      <c r="D364" s="30" t="s">
        <v>743</v>
      </c>
      <c r="E364" s="30"/>
      <c r="F364" s="6">
        <f>F365</f>
        <v>250</v>
      </c>
      <c r="G364" s="6">
        <f>G365</f>
        <v>249.4</v>
      </c>
      <c r="H364" s="11">
        <f t="shared" si="178"/>
        <v>99.76</v>
      </c>
      <c r="I364" s="37">
        <f t="shared" si="179"/>
        <v>-0.59999999999999432</v>
      </c>
    </row>
    <row r="365" spans="1:9" ht="63.75">
      <c r="A365" s="12" t="s">
        <v>510</v>
      </c>
      <c r="B365" s="32" t="s">
        <v>75</v>
      </c>
      <c r="C365" s="32" t="s">
        <v>14</v>
      </c>
      <c r="D365" s="32" t="s">
        <v>743</v>
      </c>
      <c r="E365" s="32" t="s">
        <v>451</v>
      </c>
      <c r="F365" s="5">
        <v>250</v>
      </c>
      <c r="G365" s="5">
        <v>249.4</v>
      </c>
      <c r="H365" s="13">
        <f t="shared" si="178"/>
        <v>99.76</v>
      </c>
      <c r="I365" s="38">
        <f t="shared" si="179"/>
        <v>-0.59999999999999432</v>
      </c>
    </row>
    <row r="366" spans="1:9" ht="63.75">
      <c r="A366" s="8" t="s">
        <v>114</v>
      </c>
      <c r="B366" s="30" t="s">
        <v>75</v>
      </c>
      <c r="C366" s="30" t="s">
        <v>14</v>
      </c>
      <c r="D366" s="30" t="s">
        <v>744</v>
      </c>
      <c r="E366" s="30"/>
      <c r="F366" s="6">
        <f>F367</f>
        <v>17577</v>
      </c>
      <c r="G366" s="6">
        <f>G367</f>
        <v>16349.3</v>
      </c>
      <c r="H366" s="11">
        <f t="shared" si="178"/>
        <v>93.015304090572897</v>
      </c>
      <c r="I366" s="37">
        <f t="shared" si="179"/>
        <v>-1227.7000000000007</v>
      </c>
    </row>
    <row r="367" spans="1:9" ht="89.25">
      <c r="A367" s="12" t="s">
        <v>225</v>
      </c>
      <c r="B367" s="32" t="s">
        <v>75</v>
      </c>
      <c r="C367" s="32" t="s">
        <v>14</v>
      </c>
      <c r="D367" s="32" t="s">
        <v>744</v>
      </c>
      <c r="E367" s="32" t="s">
        <v>451</v>
      </c>
      <c r="F367" s="5">
        <v>17577</v>
      </c>
      <c r="G367" s="5">
        <v>16349.3</v>
      </c>
      <c r="H367" s="13">
        <f t="shared" si="178"/>
        <v>93.015304090572897</v>
      </c>
      <c r="I367" s="38">
        <f t="shared" si="179"/>
        <v>-1227.7000000000007</v>
      </c>
    </row>
    <row r="368" spans="1:9" ht="25.5">
      <c r="A368" s="8" t="s">
        <v>112</v>
      </c>
      <c r="B368" s="30" t="s">
        <v>75</v>
      </c>
      <c r="C368" s="30" t="s">
        <v>14</v>
      </c>
      <c r="D368" s="30" t="s">
        <v>745</v>
      </c>
      <c r="E368" s="30"/>
      <c r="F368" s="6">
        <f>SUM(F369)</f>
        <v>302331</v>
      </c>
      <c r="G368" s="6">
        <f>SUM(G369)</f>
        <v>302331</v>
      </c>
      <c r="H368" s="11">
        <f t="shared" si="178"/>
        <v>100</v>
      </c>
      <c r="I368" s="37">
        <f t="shared" si="179"/>
        <v>0</v>
      </c>
    </row>
    <row r="369" spans="1:9" ht="63.75">
      <c r="A369" s="12" t="s">
        <v>223</v>
      </c>
      <c r="B369" s="32" t="s">
        <v>75</v>
      </c>
      <c r="C369" s="32" t="s">
        <v>14</v>
      </c>
      <c r="D369" s="32" t="s">
        <v>745</v>
      </c>
      <c r="E369" s="32">
        <v>600</v>
      </c>
      <c r="F369" s="5">
        <v>302331</v>
      </c>
      <c r="G369" s="5">
        <v>302331</v>
      </c>
      <c r="H369" s="13">
        <f t="shared" si="178"/>
        <v>100</v>
      </c>
      <c r="I369" s="38">
        <f t="shared" si="179"/>
        <v>0</v>
      </c>
    </row>
    <row r="370" spans="1:9" ht="63.75">
      <c r="A370" s="8" t="s">
        <v>113</v>
      </c>
      <c r="B370" s="30" t="s">
        <v>75</v>
      </c>
      <c r="C370" s="30" t="s">
        <v>14</v>
      </c>
      <c r="D370" s="30" t="s">
        <v>746</v>
      </c>
      <c r="E370" s="30"/>
      <c r="F370" s="6">
        <f>SUM(F371)</f>
        <v>1930.7</v>
      </c>
      <c r="G370" s="6">
        <f>SUM(G371)</f>
        <v>1875.7</v>
      </c>
      <c r="H370" s="11">
        <f t="shared" si="178"/>
        <v>97.151292277412338</v>
      </c>
      <c r="I370" s="37">
        <f t="shared" si="179"/>
        <v>-55</v>
      </c>
    </row>
    <row r="371" spans="1:9" ht="102">
      <c r="A371" s="12" t="s">
        <v>222</v>
      </c>
      <c r="B371" s="32" t="s">
        <v>75</v>
      </c>
      <c r="C371" s="32" t="s">
        <v>14</v>
      </c>
      <c r="D371" s="32" t="s">
        <v>746</v>
      </c>
      <c r="E371" s="32">
        <v>600</v>
      </c>
      <c r="F371" s="5">
        <v>1930.7</v>
      </c>
      <c r="G371" s="5">
        <v>1875.7</v>
      </c>
      <c r="H371" s="13">
        <f t="shared" si="178"/>
        <v>97.151292277412338</v>
      </c>
      <c r="I371" s="38">
        <f t="shared" si="179"/>
        <v>-55</v>
      </c>
    </row>
    <row r="372" spans="1:9" ht="51">
      <c r="A372" s="8" t="s">
        <v>115</v>
      </c>
      <c r="B372" s="30" t="s">
        <v>75</v>
      </c>
      <c r="C372" s="30" t="s">
        <v>14</v>
      </c>
      <c r="D372" s="30" t="s">
        <v>747</v>
      </c>
      <c r="E372" s="30"/>
      <c r="F372" s="6">
        <f>SUM(F373)</f>
        <v>9820.2999999999993</v>
      </c>
      <c r="G372" s="6">
        <f>SUM(G373)</f>
        <v>9802.4</v>
      </c>
      <c r="H372" s="11">
        <f t="shared" si="178"/>
        <v>99.817724509434541</v>
      </c>
      <c r="I372" s="37">
        <f t="shared" si="179"/>
        <v>-17.899999999999636</v>
      </c>
    </row>
    <row r="373" spans="1:9" ht="89.25">
      <c r="A373" s="12" t="s">
        <v>224</v>
      </c>
      <c r="B373" s="32" t="s">
        <v>75</v>
      </c>
      <c r="C373" s="32" t="s">
        <v>14</v>
      </c>
      <c r="D373" s="32" t="s">
        <v>747</v>
      </c>
      <c r="E373" s="32">
        <v>600</v>
      </c>
      <c r="F373" s="5">
        <v>9820.2999999999993</v>
      </c>
      <c r="G373" s="5">
        <v>9802.4</v>
      </c>
      <c r="H373" s="13">
        <f t="shared" si="178"/>
        <v>99.817724509434541</v>
      </c>
      <c r="I373" s="38">
        <f t="shared" si="179"/>
        <v>-17.899999999999636</v>
      </c>
    </row>
    <row r="374" spans="1:9" ht="38.25">
      <c r="A374" s="33" t="s">
        <v>574</v>
      </c>
      <c r="B374" s="30" t="s">
        <v>75</v>
      </c>
      <c r="C374" s="30" t="s">
        <v>14</v>
      </c>
      <c r="D374" s="30" t="s">
        <v>748</v>
      </c>
      <c r="E374" s="30"/>
      <c r="F374" s="6">
        <f>F375+F377+F382+F385+F380</f>
        <v>24950.3</v>
      </c>
      <c r="G374" s="6">
        <f>G375+G377+G382+G385+G380</f>
        <v>24884.9</v>
      </c>
      <c r="H374" s="11">
        <f t="shared" ref="H374" si="180">G374/F374*100</f>
        <v>99.737878903259684</v>
      </c>
      <c r="I374" s="37">
        <f t="shared" ref="I374" si="181">G374-F374</f>
        <v>-65.399999999997817</v>
      </c>
    </row>
    <row r="375" spans="1:9" ht="25.5">
      <c r="A375" s="8" t="s">
        <v>28</v>
      </c>
      <c r="B375" s="30" t="s">
        <v>75</v>
      </c>
      <c r="C375" s="30" t="s">
        <v>14</v>
      </c>
      <c r="D375" s="30" t="s">
        <v>749</v>
      </c>
      <c r="E375" s="30"/>
      <c r="F375" s="6">
        <f>SUM(F376)</f>
        <v>210</v>
      </c>
      <c r="G375" s="6">
        <f>SUM(G376)</f>
        <v>210</v>
      </c>
      <c r="H375" s="11">
        <f t="shared" si="178"/>
        <v>100</v>
      </c>
      <c r="I375" s="37">
        <f t="shared" si="179"/>
        <v>0</v>
      </c>
    </row>
    <row r="376" spans="1:9" ht="51">
      <c r="A376" s="12" t="s">
        <v>198</v>
      </c>
      <c r="B376" s="32" t="s">
        <v>75</v>
      </c>
      <c r="C376" s="32" t="s">
        <v>14</v>
      </c>
      <c r="D376" s="32" t="s">
        <v>749</v>
      </c>
      <c r="E376" s="32">
        <v>200</v>
      </c>
      <c r="F376" s="5">
        <v>210</v>
      </c>
      <c r="G376" s="5">
        <v>210</v>
      </c>
      <c r="H376" s="13">
        <f t="shared" si="178"/>
        <v>100</v>
      </c>
      <c r="I376" s="38">
        <f t="shared" si="179"/>
        <v>0</v>
      </c>
    </row>
    <row r="377" spans="1:9" ht="25.5">
      <c r="A377" s="8" t="s">
        <v>23</v>
      </c>
      <c r="B377" s="30" t="s">
        <v>75</v>
      </c>
      <c r="C377" s="30" t="s">
        <v>14</v>
      </c>
      <c r="D377" s="30" t="s">
        <v>750</v>
      </c>
      <c r="E377" s="30"/>
      <c r="F377" s="6">
        <f>F378+F379</f>
        <v>4048</v>
      </c>
      <c r="G377" s="6">
        <f>G378+G379</f>
        <v>3982.6</v>
      </c>
      <c r="H377" s="11">
        <f t="shared" si="178"/>
        <v>98.384387351778656</v>
      </c>
      <c r="I377" s="37">
        <f t="shared" si="179"/>
        <v>-65.400000000000091</v>
      </c>
    </row>
    <row r="378" spans="1:9" ht="51">
      <c r="A378" s="12" t="s">
        <v>452</v>
      </c>
      <c r="B378" s="32" t="s">
        <v>75</v>
      </c>
      <c r="C378" s="32" t="s">
        <v>14</v>
      </c>
      <c r="D378" s="32" t="s">
        <v>750</v>
      </c>
      <c r="E378" s="32" t="s">
        <v>167</v>
      </c>
      <c r="F378" s="5">
        <v>740.5</v>
      </c>
      <c r="G378" s="5">
        <v>705.6</v>
      </c>
      <c r="H378" s="13">
        <f t="shared" si="178"/>
        <v>95.286968264686024</v>
      </c>
      <c r="I378" s="38">
        <f t="shared" si="179"/>
        <v>-34.899999999999977</v>
      </c>
    </row>
    <row r="379" spans="1:9" ht="63.75">
      <c r="A379" s="12" t="s">
        <v>453</v>
      </c>
      <c r="B379" s="32" t="s">
        <v>75</v>
      </c>
      <c r="C379" s="32" t="s">
        <v>14</v>
      </c>
      <c r="D379" s="32" t="s">
        <v>750</v>
      </c>
      <c r="E379" s="32" t="s">
        <v>451</v>
      </c>
      <c r="F379" s="5">
        <v>3307.5</v>
      </c>
      <c r="G379" s="5">
        <v>3277</v>
      </c>
      <c r="H379" s="13">
        <f t="shared" ref="H379:H380" si="182">G379/F379*100</f>
        <v>99.077853363567641</v>
      </c>
      <c r="I379" s="38">
        <f t="shared" ref="I379:I380" si="183">G379-F379</f>
        <v>-30.5</v>
      </c>
    </row>
    <row r="380" spans="1:9" ht="63.75">
      <c r="A380" s="8" t="s">
        <v>481</v>
      </c>
      <c r="B380" s="30" t="s">
        <v>75</v>
      </c>
      <c r="C380" s="30" t="s">
        <v>14</v>
      </c>
      <c r="D380" s="30" t="s">
        <v>751</v>
      </c>
      <c r="E380" s="30"/>
      <c r="F380" s="6">
        <f>F381</f>
        <v>183.1</v>
      </c>
      <c r="G380" s="6">
        <f>G381</f>
        <v>183.1</v>
      </c>
      <c r="H380" s="11">
        <f t="shared" si="182"/>
        <v>100</v>
      </c>
      <c r="I380" s="37">
        <f t="shared" si="183"/>
        <v>0</v>
      </c>
    </row>
    <row r="381" spans="1:9" ht="102">
      <c r="A381" s="12" t="s">
        <v>482</v>
      </c>
      <c r="B381" s="32" t="s">
        <v>75</v>
      </c>
      <c r="C381" s="32" t="s">
        <v>14</v>
      </c>
      <c r="D381" s="32" t="s">
        <v>751</v>
      </c>
      <c r="E381" s="32" t="s">
        <v>451</v>
      </c>
      <c r="F381" s="5">
        <v>183.1</v>
      </c>
      <c r="G381" s="5">
        <v>183.1</v>
      </c>
      <c r="H381" s="13">
        <f t="shared" ref="H381" si="184">G381/F381*100</f>
        <v>100</v>
      </c>
      <c r="I381" s="38">
        <f t="shared" ref="I381" si="185">G381-F381</f>
        <v>0</v>
      </c>
    </row>
    <row r="382" spans="1:9" ht="25.5">
      <c r="A382" s="8" t="s">
        <v>78</v>
      </c>
      <c r="B382" s="30" t="s">
        <v>75</v>
      </c>
      <c r="C382" s="30" t="s">
        <v>14</v>
      </c>
      <c r="D382" s="30" t="s">
        <v>752</v>
      </c>
      <c r="E382" s="30"/>
      <c r="F382" s="6">
        <f>SUM(F383:F384)</f>
        <v>19458.3</v>
      </c>
      <c r="G382" s="6">
        <f>SUM(G383:G384)</f>
        <v>19458.3</v>
      </c>
      <c r="H382" s="11">
        <f t="shared" si="178"/>
        <v>100</v>
      </c>
      <c r="I382" s="37">
        <f t="shared" si="179"/>
        <v>0</v>
      </c>
    </row>
    <row r="383" spans="1:9" ht="51">
      <c r="A383" s="12" t="s">
        <v>280</v>
      </c>
      <c r="B383" s="32" t="s">
        <v>75</v>
      </c>
      <c r="C383" s="32" t="s">
        <v>14</v>
      </c>
      <c r="D383" s="32" t="s">
        <v>752</v>
      </c>
      <c r="E383" s="32">
        <v>200</v>
      </c>
      <c r="F383" s="5">
        <v>19000</v>
      </c>
      <c r="G383" s="5">
        <v>19000</v>
      </c>
      <c r="H383" s="13">
        <f t="shared" si="178"/>
        <v>100</v>
      </c>
      <c r="I383" s="38">
        <f t="shared" si="179"/>
        <v>0</v>
      </c>
    </row>
    <row r="384" spans="1:9" ht="63.75">
      <c r="A384" s="12" t="s">
        <v>217</v>
      </c>
      <c r="B384" s="32" t="s">
        <v>75</v>
      </c>
      <c r="C384" s="32" t="s">
        <v>14</v>
      </c>
      <c r="D384" s="32" t="s">
        <v>752</v>
      </c>
      <c r="E384" s="32">
        <v>600</v>
      </c>
      <c r="F384" s="5">
        <v>458.3</v>
      </c>
      <c r="G384" s="5">
        <v>458.3</v>
      </c>
      <c r="H384" s="13">
        <f t="shared" si="178"/>
        <v>100</v>
      </c>
      <c r="I384" s="38">
        <f t="shared" si="179"/>
        <v>0</v>
      </c>
    </row>
    <row r="385" spans="1:9" ht="38.25">
      <c r="A385" s="8" t="s">
        <v>79</v>
      </c>
      <c r="B385" s="30" t="s">
        <v>75</v>
      </c>
      <c r="C385" s="30" t="s">
        <v>14</v>
      </c>
      <c r="D385" s="30" t="s">
        <v>753</v>
      </c>
      <c r="E385" s="30"/>
      <c r="F385" s="6">
        <f>SUM(F386:F387)</f>
        <v>1050.9000000000001</v>
      </c>
      <c r="G385" s="6">
        <f>SUM(G386:G387)</f>
        <v>1050.9000000000001</v>
      </c>
      <c r="H385" s="11">
        <f t="shared" si="178"/>
        <v>100</v>
      </c>
      <c r="I385" s="37">
        <f t="shared" si="179"/>
        <v>0</v>
      </c>
    </row>
    <row r="386" spans="1:9" ht="63.75">
      <c r="A386" s="12" t="s">
        <v>281</v>
      </c>
      <c r="B386" s="32" t="s">
        <v>75</v>
      </c>
      <c r="C386" s="32" t="s">
        <v>14</v>
      </c>
      <c r="D386" s="32" t="s">
        <v>753</v>
      </c>
      <c r="E386" s="32">
        <v>200</v>
      </c>
      <c r="F386" s="5">
        <v>1000</v>
      </c>
      <c r="G386" s="5">
        <v>1000</v>
      </c>
      <c r="H386" s="13">
        <f>G386/F386*100</f>
        <v>100</v>
      </c>
      <c r="I386" s="38">
        <f>G386-F386</f>
        <v>0</v>
      </c>
    </row>
    <row r="387" spans="1:9" ht="76.5">
      <c r="A387" s="12" t="s">
        <v>216</v>
      </c>
      <c r="B387" s="32" t="s">
        <v>75</v>
      </c>
      <c r="C387" s="32" t="s">
        <v>14</v>
      </c>
      <c r="D387" s="32" t="s">
        <v>753</v>
      </c>
      <c r="E387" s="32">
        <v>600</v>
      </c>
      <c r="F387" s="5">
        <v>50.9</v>
      </c>
      <c r="G387" s="5">
        <v>50.9</v>
      </c>
      <c r="H387" s="13">
        <f t="shared" si="178"/>
        <v>100</v>
      </c>
      <c r="I387" s="38">
        <f t="shared" si="179"/>
        <v>0</v>
      </c>
    </row>
    <row r="388" spans="1:9" ht="38.25">
      <c r="A388" s="8" t="s">
        <v>575</v>
      </c>
      <c r="B388" s="30" t="s">
        <v>75</v>
      </c>
      <c r="C388" s="30" t="s">
        <v>14</v>
      </c>
      <c r="D388" s="30" t="s">
        <v>29</v>
      </c>
      <c r="E388" s="30"/>
      <c r="F388" s="6">
        <f t="shared" ref="F388:G391" si="186">F389</f>
        <v>120</v>
      </c>
      <c r="G388" s="6">
        <f t="shared" si="186"/>
        <v>114</v>
      </c>
      <c r="H388" s="11">
        <f t="shared" ref="H388:H392" si="187">G388/F388*100</f>
        <v>95</v>
      </c>
      <c r="I388" s="37">
        <f t="shared" ref="I388:I392" si="188">G388-F388</f>
        <v>-6</v>
      </c>
    </row>
    <row r="389" spans="1:9" ht="25.5">
      <c r="A389" s="8" t="s">
        <v>576</v>
      </c>
      <c r="B389" s="30" t="s">
        <v>75</v>
      </c>
      <c r="C389" s="30" t="s">
        <v>14</v>
      </c>
      <c r="D389" s="30" t="s">
        <v>754</v>
      </c>
      <c r="E389" s="30"/>
      <c r="F389" s="6">
        <f t="shared" si="186"/>
        <v>120</v>
      </c>
      <c r="G389" s="6">
        <f t="shared" si="186"/>
        <v>114</v>
      </c>
      <c r="H389" s="11">
        <f t="shared" si="187"/>
        <v>95</v>
      </c>
      <c r="I389" s="37">
        <f t="shared" si="188"/>
        <v>-6</v>
      </c>
    </row>
    <row r="390" spans="1:9" ht="51">
      <c r="A390" s="8" t="s">
        <v>577</v>
      </c>
      <c r="B390" s="30" t="s">
        <v>75</v>
      </c>
      <c r="C390" s="30" t="s">
        <v>14</v>
      </c>
      <c r="D390" s="30" t="s">
        <v>755</v>
      </c>
      <c r="E390" s="30"/>
      <c r="F390" s="6">
        <f t="shared" si="186"/>
        <v>120</v>
      </c>
      <c r="G390" s="6">
        <f t="shared" si="186"/>
        <v>114</v>
      </c>
      <c r="H390" s="11">
        <f t="shared" si="187"/>
        <v>95</v>
      </c>
      <c r="I390" s="37">
        <f t="shared" si="188"/>
        <v>-6</v>
      </c>
    </row>
    <row r="391" spans="1:9">
      <c r="A391" s="8" t="s">
        <v>32</v>
      </c>
      <c r="B391" s="30" t="s">
        <v>75</v>
      </c>
      <c r="C391" s="30" t="s">
        <v>14</v>
      </c>
      <c r="D391" s="30" t="s">
        <v>756</v>
      </c>
      <c r="E391" s="30"/>
      <c r="F391" s="6">
        <f t="shared" si="186"/>
        <v>120</v>
      </c>
      <c r="G391" s="6">
        <f t="shared" si="186"/>
        <v>114</v>
      </c>
      <c r="H391" s="11">
        <f t="shared" si="187"/>
        <v>95</v>
      </c>
      <c r="I391" s="37">
        <f t="shared" si="188"/>
        <v>-6</v>
      </c>
    </row>
    <row r="392" spans="1:9">
      <c r="A392" s="12" t="s">
        <v>32</v>
      </c>
      <c r="B392" s="32" t="s">
        <v>75</v>
      </c>
      <c r="C392" s="32" t="s">
        <v>14</v>
      </c>
      <c r="D392" s="32" t="s">
        <v>756</v>
      </c>
      <c r="E392" s="32" t="s">
        <v>167</v>
      </c>
      <c r="F392" s="5">
        <v>120</v>
      </c>
      <c r="G392" s="5">
        <v>114</v>
      </c>
      <c r="H392" s="13">
        <f t="shared" si="187"/>
        <v>95</v>
      </c>
      <c r="I392" s="38">
        <f t="shared" si="188"/>
        <v>-6</v>
      </c>
    </row>
    <row r="393" spans="1:9">
      <c r="A393" s="8" t="s">
        <v>116</v>
      </c>
      <c r="B393" s="30" t="s">
        <v>75</v>
      </c>
      <c r="C393" s="30" t="s">
        <v>17</v>
      </c>
      <c r="D393" s="30"/>
      <c r="E393" s="30"/>
      <c r="F393" s="6">
        <f>F394</f>
        <v>29729.100000000002</v>
      </c>
      <c r="G393" s="6">
        <f>G394</f>
        <v>29274.300000000003</v>
      </c>
      <c r="H393" s="11">
        <f t="shared" ref="H393:H403" si="189">G393/F393*100</f>
        <v>98.470185777571473</v>
      </c>
      <c r="I393" s="37">
        <f t="shared" ref="I393:I403" si="190">G393-F393</f>
        <v>-454.79999999999927</v>
      </c>
    </row>
    <row r="394" spans="1:9" ht="38.25">
      <c r="A394" s="15" t="s">
        <v>345</v>
      </c>
      <c r="B394" s="30" t="s">
        <v>75</v>
      </c>
      <c r="C394" s="30" t="s">
        <v>17</v>
      </c>
      <c r="D394" s="30" t="s">
        <v>14</v>
      </c>
      <c r="E394" s="30"/>
      <c r="F394" s="6">
        <f>F395</f>
        <v>29729.100000000002</v>
      </c>
      <c r="G394" s="6">
        <f>G395</f>
        <v>29274.300000000003</v>
      </c>
      <c r="H394" s="11">
        <f t="shared" si="189"/>
        <v>98.470185777571473</v>
      </c>
      <c r="I394" s="37">
        <f t="shared" si="190"/>
        <v>-454.79999999999927</v>
      </c>
    </row>
    <row r="395" spans="1:9" ht="40.5">
      <c r="A395" s="18" t="s">
        <v>348</v>
      </c>
      <c r="B395" s="30" t="s">
        <v>75</v>
      </c>
      <c r="C395" s="30" t="s">
        <v>17</v>
      </c>
      <c r="D395" s="30" t="s">
        <v>757</v>
      </c>
      <c r="E395" s="30"/>
      <c r="F395" s="6">
        <f>F396+F401</f>
        <v>29729.100000000002</v>
      </c>
      <c r="G395" s="6">
        <f>G396+G401</f>
        <v>29274.300000000003</v>
      </c>
      <c r="H395" s="11">
        <f t="shared" si="189"/>
        <v>98.470185777571473</v>
      </c>
      <c r="I395" s="37">
        <f t="shared" si="190"/>
        <v>-454.79999999999927</v>
      </c>
    </row>
    <row r="396" spans="1:9" ht="40.5">
      <c r="A396" s="18" t="s">
        <v>578</v>
      </c>
      <c r="B396" s="30" t="s">
        <v>75</v>
      </c>
      <c r="C396" s="30" t="s">
        <v>17</v>
      </c>
      <c r="D396" s="30" t="s">
        <v>758</v>
      </c>
      <c r="E396" s="30"/>
      <c r="F396" s="6">
        <f>F397+F399</f>
        <v>18081.600000000002</v>
      </c>
      <c r="G396" s="6">
        <f>G397+G399</f>
        <v>17791.900000000001</v>
      </c>
      <c r="H396" s="11">
        <f t="shared" ref="H396" si="191">G396/F396*100</f>
        <v>98.39781877709936</v>
      </c>
      <c r="I396" s="37">
        <f t="shared" ref="I396" si="192">G396-F396</f>
        <v>-289.70000000000073</v>
      </c>
    </row>
    <row r="397" spans="1:9" ht="38.25">
      <c r="A397" s="33" t="s">
        <v>578</v>
      </c>
      <c r="B397" s="30" t="s">
        <v>75</v>
      </c>
      <c r="C397" s="30" t="s">
        <v>17</v>
      </c>
      <c r="D397" s="30" t="s">
        <v>759</v>
      </c>
      <c r="E397" s="30"/>
      <c r="F397" s="6">
        <f>F398</f>
        <v>18035.900000000001</v>
      </c>
      <c r="G397" s="6">
        <f>G398</f>
        <v>17748.900000000001</v>
      </c>
      <c r="H397" s="11">
        <f t="shared" ref="H397" si="193">G397/F397*100</f>
        <v>98.408729256649238</v>
      </c>
      <c r="I397" s="37">
        <f t="shared" ref="I397" si="194">G397-F397</f>
        <v>-287</v>
      </c>
    </row>
    <row r="398" spans="1:9" ht="63.75">
      <c r="A398" s="12" t="s">
        <v>220</v>
      </c>
      <c r="B398" s="32" t="s">
        <v>75</v>
      </c>
      <c r="C398" s="32" t="s">
        <v>17</v>
      </c>
      <c r="D398" s="32" t="s">
        <v>759</v>
      </c>
      <c r="E398" s="32">
        <v>600</v>
      </c>
      <c r="F398" s="5">
        <v>18035.900000000001</v>
      </c>
      <c r="G398" s="5">
        <v>17748.900000000001</v>
      </c>
      <c r="H398" s="13">
        <f t="shared" si="189"/>
        <v>98.408729256649238</v>
      </c>
      <c r="I398" s="38">
        <f t="shared" si="190"/>
        <v>-287</v>
      </c>
    </row>
    <row r="399" spans="1:9" ht="51">
      <c r="A399" s="8" t="s">
        <v>426</v>
      </c>
      <c r="B399" s="30" t="s">
        <v>75</v>
      </c>
      <c r="C399" s="30" t="s">
        <v>17</v>
      </c>
      <c r="D399" s="30" t="s">
        <v>760</v>
      </c>
      <c r="E399" s="30"/>
      <c r="F399" s="6">
        <f>SUM(F400)</f>
        <v>45.7</v>
      </c>
      <c r="G399" s="6">
        <f>SUM(G400)</f>
        <v>43</v>
      </c>
      <c r="H399" s="11">
        <f t="shared" si="189"/>
        <v>94.091903719912466</v>
      </c>
      <c r="I399" s="37">
        <f t="shared" si="190"/>
        <v>-2.7000000000000028</v>
      </c>
    </row>
    <row r="400" spans="1:9" ht="89.25">
      <c r="A400" s="12" t="s">
        <v>450</v>
      </c>
      <c r="B400" s="32" t="s">
        <v>75</v>
      </c>
      <c r="C400" s="32" t="s">
        <v>17</v>
      </c>
      <c r="D400" s="32" t="s">
        <v>760</v>
      </c>
      <c r="E400" s="32">
        <v>600</v>
      </c>
      <c r="F400" s="5">
        <v>45.7</v>
      </c>
      <c r="G400" s="5">
        <v>43</v>
      </c>
      <c r="H400" s="13">
        <f t="shared" si="189"/>
        <v>94.091903719912466</v>
      </c>
      <c r="I400" s="38">
        <f t="shared" si="190"/>
        <v>-2.7000000000000028</v>
      </c>
    </row>
    <row r="401" spans="1:9" ht="51">
      <c r="A401" s="33" t="s">
        <v>397</v>
      </c>
      <c r="B401" s="30" t="s">
        <v>75</v>
      </c>
      <c r="C401" s="30" t="s">
        <v>17</v>
      </c>
      <c r="D401" s="30" t="s">
        <v>761</v>
      </c>
      <c r="E401" s="30"/>
      <c r="F401" s="6">
        <f>F402+F404</f>
        <v>11647.5</v>
      </c>
      <c r="G401" s="6">
        <f>G402+G404</f>
        <v>11482.4</v>
      </c>
      <c r="H401" s="11">
        <f t="shared" ref="H401" si="195">G401/F401*100</f>
        <v>98.582528439579306</v>
      </c>
      <c r="I401" s="37">
        <f t="shared" ref="I401" si="196">G401-F401</f>
        <v>-165.10000000000036</v>
      </c>
    </row>
    <row r="402" spans="1:9" ht="25.5">
      <c r="A402" s="8" t="s">
        <v>35</v>
      </c>
      <c r="B402" s="30" t="s">
        <v>75</v>
      </c>
      <c r="C402" s="30" t="s">
        <v>17</v>
      </c>
      <c r="D402" s="30" t="s">
        <v>762</v>
      </c>
      <c r="E402" s="30"/>
      <c r="F402" s="6">
        <f>SUM(F403)</f>
        <v>11553</v>
      </c>
      <c r="G402" s="6">
        <f>SUM(G403)</f>
        <v>11387.9</v>
      </c>
      <c r="H402" s="11">
        <f t="shared" si="189"/>
        <v>98.570933956548075</v>
      </c>
      <c r="I402" s="37">
        <f t="shared" si="190"/>
        <v>-165.10000000000036</v>
      </c>
    </row>
    <row r="403" spans="1:9" ht="63.75">
      <c r="A403" s="12" t="s">
        <v>220</v>
      </c>
      <c r="B403" s="32" t="s">
        <v>75</v>
      </c>
      <c r="C403" s="32" t="s">
        <v>17</v>
      </c>
      <c r="D403" s="32" t="s">
        <v>762</v>
      </c>
      <c r="E403" s="32">
        <v>600</v>
      </c>
      <c r="F403" s="5">
        <v>11553</v>
      </c>
      <c r="G403" s="5">
        <v>11387.9</v>
      </c>
      <c r="H403" s="13">
        <f t="shared" si="189"/>
        <v>98.570933956548075</v>
      </c>
      <c r="I403" s="38">
        <f t="shared" si="190"/>
        <v>-165.10000000000036</v>
      </c>
    </row>
    <row r="404" spans="1:9" ht="51">
      <c r="A404" s="8" t="s">
        <v>426</v>
      </c>
      <c r="B404" s="30" t="s">
        <v>75</v>
      </c>
      <c r="C404" s="30" t="s">
        <v>17</v>
      </c>
      <c r="D404" s="30" t="s">
        <v>763</v>
      </c>
      <c r="E404" s="30"/>
      <c r="F404" s="6">
        <f>F405</f>
        <v>94.5</v>
      </c>
      <c r="G404" s="6">
        <f>G405</f>
        <v>94.5</v>
      </c>
      <c r="H404" s="11">
        <f t="shared" ref="H404:H405" si="197">G404/F404*100</f>
        <v>100</v>
      </c>
      <c r="I404" s="37">
        <f t="shared" ref="I404:I405" si="198">G404-F404</f>
        <v>0</v>
      </c>
    </row>
    <row r="405" spans="1:9" ht="89.25">
      <c r="A405" s="12" t="s">
        <v>450</v>
      </c>
      <c r="B405" s="32" t="s">
        <v>75</v>
      </c>
      <c r="C405" s="32" t="s">
        <v>17</v>
      </c>
      <c r="D405" s="32" t="s">
        <v>763</v>
      </c>
      <c r="E405" s="32" t="s">
        <v>451</v>
      </c>
      <c r="F405" s="5">
        <v>94.5</v>
      </c>
      <c r="G405" s="5">
        <v>94.5</v>
      </c>
      <c r="H405" s="13">
        <f t="shared" si="197"/>
        <v>100</v>
      </c>
      <c r="I405" s="38">
        <f t="shared" si="198"/>
        <v>0</v>
      </c>
    </row>
    <row r="406" spans="1:9" ht="38.25">
      <c r="A406" s="8" t="s">
        <v>81</v>
      </c>
      <c r="B406" s="30" t="s">
        <v>75</v>
      </c>
      <c r="C406" s="30" t="s">
        <v>24</v>
      </c>
      <c r="D406" s="30"/>
      <c r="E406" s="30"/>
      <c r="F406" s="6">
        <f>F407+F412</f>
        <v>215</v>
      </c>
      <c r="G406" s="6">
        <f>G407+G412</f>
        <v>131.69999999999999</v>
      </c>
      <c r="H406" s="11">
        <f t="shared" si="158"/>
        <v>61.255813953488371</v>
      </c>
      <c r="I406" s="37">
        <f t="shared" si="159"/>
        <v>-83.300000000000011</v>
      </c>
    </row>
    <row r="407" spans="1:9" ht="38.25">
      <c r="A407" s="15" t="s">
        <v>345</v>
      </c>
      <c r="B407" s="30" t="s">
        <v>75</v>
      </c>
      <c r="C407" s="30" t="s">
        <v>24</v>
      </c>
      <c r="D407" s="30" t="s">
        <v>14</v>
      </c>
      <c r="E407" s="30"/>
      <c r="F407" s="6">
        <f t="shared" ref="F407:G410" si="199">F408</f>
        <v>68</v>
      </c>
      <c r="G407" s="6">
        <f t="shared" si="199"/>
        <v>59.6</v>
      </c>
      <c r="H407" s="11">
        <f t="shared" si="158"/>
        <v>87.647058823529406</v>
      </c>
      <c r="I407" s="37">
        <f t="shared" si="159"/>
        <v>-8.3999999999999986</v>
      </c>
    </row>
    <row r="408" spans="1:9" ht="27">
      <c r="A408" s="16" t="s">
        <v>326</v>
      </c>
      <c r="B408" s="30" t="s">
        <v>75</v>
      </c>
      <c r="C408" s="30" t="s">
        <v>24</v>
      </c>
      <c r="D408" s="30" t="s">
        <v>764</v>
      </c>
      <c r="E408" s="30"/>
      <c r="F408" s="6">
        <f>F410</f>
        <v>68</v>
      </c>
      <c r="G408" s="6">
        <f>G410</f>
        <v>59.6</v>
      </c>
      <c r="H408" s="11">
        <f t="shared" si="158"/>
        <v>87.647058823529406</v>
      </c>
      <c r="I408" s="37">
        <f t="shared" si="159"/>
        <v>-8.3999999999999986</v>
      </c>
    </row>
    <row r="409" spans="1:9" ht="38.25">
      <c r="A409" s="33" t="s">
        <v>579</v>
      </c>
      <c r="B409" s="30" t="s">
        <v>75</v>
      </c>
      <c r="C409" s="30" t="s">
        <v>24</v>
      </c>
      <c r="D409" s="30" t="s">
        <v>765</v>
      </c>
      <c r="E409" s="30"/>
      <c r="F409" s="6">
        <f t="shared" si="199"/>
        <v>68</v>
      </c>
      <c r="G409" s="6">
        <f t="shared" si="199"/>
        <v>59.6</v>
      </c>
      <c r="H409" s="11">
        <f>G409/F409*100</f>
        <v>87.647058823529406</v>
      </c>
      <c r="I409" s="37">
        <f>G409-F409</f>
        <v>-8.3999999999999986</v>
      </c>
    </row>
    <row r="410" spans="1:9" ht="38.25">
      <c r="A410" s="8" t="s">
        <v>82</v>
      </c>
      <c r="B410" s="30" t="s">
        <v>75</v>
      </c>
      <c r="C410" s="30" t="s">
        <v>24</v>
      </c>
      <c r="D410" s="30" t="s">
        <v>766</v>
      </c>
      <c r="E410" s="30"/>
      <c r="F410" s="6">
        <f t="shared" si="199"/>
        <v>68</v>
      </c>
      <c r="G410" s="6">
        <f t="shared" si="199"/>
        <v>59.6</v>
      </c>
      <c r="H410" s="11">
        <f>G410/F410*100</f>
        <v>87.647058823529406</v>
      </c>
      <c r="I410" s="37">
        <f>G410-F410</f>
        <v>-8.3999999999999986</v>
      </c>
    </row>
    <row r="411" spans="1:9" ht="114.75">
      <c r="A411" s="12" t="s">
        <v>181</v>
      </c>
      <c r="B411" s="32" t="s">
        <v>75</v>
      </c>
      <c r="C411" s="32" t="s">
        <v>24</v>
      </c>
      <c r="D411" s="32" t="s">
        <v>766</v>
      </c>
      <c r="E411" s="32">
        <v>100</v>
      </c>
      <c r="F411" s="5">
        <v>68</v>
      </c>
      <c r="G411" s="5">
        <v>59.6</v>
      </c>
      <c r="H411" s="13">
        <f>G411/F411*100</f>
        <v>87.647058823529406</v>
      </c>
      <c r="I411" s="38">
        <f>G411-F411</f>
        <v>-8.3999999999999986</v>
      </c>
    </row>
    <row r="412" spans="1:9" ht="38.25">
      <c r="A412" s="15" t="s">
        <v>349</v>
      </c>
      <c r="B412" s="30" t="s">
        <v>75</v>
      </c>
      <c r="C412" s="30" t="s">
        <v>24</v>
      </c>
      <c r="D412" s="30" t="s">
        <v>6</v>
      </c>
      <c r="E412" s="30"/>
      <c r="F412" s="6">
        <f>F413</f>
        <v>147</v>
      </c>
      <c r="G412" s="6">
        <f>G413</f>
        <v>72.099999999999994</v>
      </c>
      <c r="H412" s="11">
        <f t="shared" ref="H412" si="200">G412/F412*100</f>
        <v>49.047619047619044</v>
      </c>
      <c r="I412" s="37">
        <f t="shared" ref="I412" si="201">G412-F412</f>
        <v>-74.900000000000006</v>
      </c>
    </row>
    <row r="413" spans="1:9" ht="27">
      <c r="A413" s="16" t="s">
        <v>350</v>
      </c>
      <c r="B413" s="30" t="s">
        <v>75</v>
      </c>
      <c r="C413" s="30" t="s">
        <v>24</v>
      </c>
      <c r="D413" s="30" t="s">
        <v>767</v>
      </c>
      <c r="E413" s="30"/>
      <c r="F413" s="6">
        <f>F415</f>
        <v>147</v>
      </c>
      <c r="G413" s="6">
        <f>G415</f>
        <v>72.099999999999994</v>
      </c>
      <c r="H413" s="11">
        <f t="shared" ref="H413:H414" si="202">G413/F413*100</f>
        <v>49.047619047619044</v>
      </c>
      <c r="I413" s="37">
        <f t="shared" ref="I413:I414" si="203">G413-F413</f>
        <v>-74.900000000000006</v>
      </c>
    </row>
    <row r="414" spans="1:9" ht="38.25">
      <c r="A414" s="33" t="s">
        <v>580</v>
      </c>
      <c r="B414" s="30" t="s">
        <v>75</v>
      </c>
      <c r="C414" s="30" t="s">
        <v>24</v>
      </c>
      <c r="D414" s="30" t="s">
        <v>768</v>
      </c>
      <c r="E414" s="30"/>
      <c r="F414" s="6">
        <f>SUM(F415:F415)</f>
        <v>147</v>
      </c>
      <c r="G414" s="6">
        <f>SUM(G415:G415)</f>
        <v>72.099999999999994</v>
      </c>
      <c r="H414" s="11">
        <f t="shared" si="202"/>
        <v>49.047619047619044</v>
      </c>
      <c r="I414" s="37">
        <f t="shared" si="203"/>
        <v>-74.900000000000006</v>
      </c>
    </row>
    <row r="415" spans="1:9" ht="38.25">
      <c r="A415" s="8" t="s">
        <v>82</v>
      </c>
      <c r="B415" s="30" t="s">
        <v>75</v>
      </c>
      <c r="C415" s="30" t="s">
        <v>24</v>
      </c>
      <c r="D415" s="30" t="s">
        <v>769</v>
      </c>
      <c r="E415" s="30"/>
      <c r="F415" s="6">
        <f>SUM(F416:F416)</f>
        <v>147</v>
      </c>
      <c r="G415" s="6">
        <f>SUM(G416:G416)</f>
        <v>72.099999999999994</v>
      </c>
      <c r="H415" s="11">
        <f t="shared" si="158"/>
        <v>49.047619047619044</v>
      </c>
      <c r="I415" s="37">
        <f t="shared" si="159"/>
        <v>-74.900000000000006</v>
      </c>
    </row>
    <row r="416" spans="1:9" ht="63.75">
      <c r="A416" s="12" t="s">
        <v>284</v>
      </c>
      <c r="B416" s="32" t="s">
        <v>75</v>
      </c>
      <c r="C416" s="32" t="s">
        <v>24</v>
      </c>
      <c r="D416" s="32" t="s">
        <v>769</v>
      </c>
      <c r="E416" s="32">
        <v>200</v>
      </c>
      <c r="F416" s="5">
        <v>147</v>
      </c>
      <c r="G416" s="5">
        <v>72.099999999999994</v>
      </c>
      <c r="H416" s="13">
        <f t="shared" si="158"/>
        <v>49.047619047619044</v>
      </c>
      <c r="I416" s="38">
        <f t="shared" si="159"/>
        <v>-74.900000000000006</v>
      </c>
    </row>
    <row r="417" spans="1:9">
      <c r="A417" s="8" t="s">
        <v>117</v>
      </c>
      <c r="B417" s="30" t="s">
        <v>75</v>
      </c>
      <c r="C417" s="30" t="s">
        <v>75</v>
      </c>
      <c r="D417" s="30"/>
      <c r="E417" s="30"/>
      <c r="F417" s="6">
        <f>F418+F425</f>
        <v>6640</v>
      </c>
      <c r="G417" s="6">
        <f>G418+G425</f>
        <v>6433.7999999999993</v>
      </c>
      <c r="H417" s="11">
        <f t="shared" ref="H417:H442" si="204">G417/F417*100</f>
        <v>96.894578313252993</v>
      </c>
      <c r="I417" s="37">
        <f t="shared" ref="I417:I442" si="205">G417-F417</f>
        <v>-206.20000000000073</v>
      </c>
    </row>
    <row r="418" spans="1:9" ht="38.25">
      <c r="A418" s="15" t="s">
        <v>345</v>
      </c>
      <c r="B418" s="30" t="s">
        <v>75</v>
      </c>
      <c r="C418" s="30" t="s">
        <v>75</v>
      </c>
      <c r="D418" s="30" t="s">
        <v>14</v>
      </c>
      <c r="E418" s="30"/>
      <c r="F418" s="6">
        <f>F419</f>
        <v>2117.4</v>
      </c>
      <c r="G418" s="6">
        <f>G419</f>
        <v>2116.1</v>
      </c>
      <c r="H418" s="11">
        <f t="shared" si="204"/>
        <v>99.938603948238409</v>
      </c>
      <c r="I418" s="37">
        <f t="shared" si="205"/>
        <v>-1.3000000000001819</v>
      </c>
    </row>
    <row r="419" spans="1:9" ht="40.5">
      <c r="A419" s="16" t="s">
        <v>351</v>
      </c>
      <c r="B419" s="30" t="s">
        <v>75</v>
      </c>
      <c r="C419" s="30" t="s">
        <v>75</v>
      </c>
      <c r="D419" s="30" t="s">
        <v>770</v>
      </c>
      <c r="E419" s="30"/>
      <c r="F419" s="6">
        <f>F421+F423</f>
        <v>2117.4</v>
      </c>
      <c r="G419" s="6">
        <f>G421+G423</f>
        <v>2116.1</v>
      </c>
      <c r="H419" s="11">
        <f t="shared" si="204"/>
        <v>99.938603948238409</v>
      </c>
      <c r="I419" s="37">
        <f t="shared" si="205"/>
        <v>-1.3000000000001819</v>
      </c>
    </row>
    <row r="420" spans="1:9" ht="25.5">
      <c r="A420" s="33" t="s">
        <v>581</v>
      </c>
      <c r="B420" s="30" t="s">
        <v>75</v>
      </c>
      <c r="C420" s="30" t="s">
        <v>75</v>
      </c>
      <c r="D420" s="30" t="s">
        <v>771</v>
      </c>
      <c r="E420" s="30"/>
      <c r="F420" s="6">
        <f>F421+F423</f>
        <v>2117.4</v>
      </c>
      <c r="G420" s="6">
        <f>G421+G423</f>
        <v>2116.1</v>
      </c>
      <c r="H420" s="11">
        <f t="shared" ref="H420" si="206">G420/F420*100</f>
        <v>99.938603948238409</v>
      </c>
      <c r="I420" s="37">
        <f t="shared" ref="I420" si="207">G420-F420</f>
        <v>-1.3000000000001819</v>
      </c>
    </row>
    <row r="421" spans="1:9" ht="25.5">
      <c r="A421" s="8" t="s">
        <v>118</v>
      </c>
      <c r="B421" s="30" t="s">
        <v>75</v>
      </c>
      <c r="C421" s="30" t="s">
        <v>75</v>
      </c>
      <c r="D421" s="30" t="s">
        <v>772</v>
      </c>
      <c r="E421" s="30"/>
      <c r="F421" s="6">
        <f>SUM(F422)</f>
        <v>1783.4</v>
      </c>
      <c r="G421" s="6">
        <f>SUM(G422)</f>
        <v>1782.1</v>
      </c>
      <c r="H421" s="11">
        <f t="shared" si="204"/>
        <v>99.927105528765267</v>
      </c>
      <c r="I421" s="37">
        <f t="shared" si="205"/>
        <v>-1.3000000000001819</v>
      </c>
    </row>
    <row r="422" spans="1:9" ht="63.75">
      <c r="A422" s="12" t="s">
        <v>226</v>
      </c>
      <c r="B422" s="32" t="s">
        <v>75</v>
      </c>
      <c r="C422" s="32" t="s">
        <v>75</v>
      </c>
      <c r="D422" s="32" t="s">
        <v>772</v>
      </c>
      <c r="E422" s="32">
        <v>600</v>
      </c>
      <c r="F422" s="5">
        <v>1783.4</v>
      </c>
      <c r="G422" s="5">
        <v>1782.1</v>
      </c>
      <c r="H422" s="13">
        <f t="shared" si="204"/>
        <v>99.927105528765267</v>
      </c>
      <c r="I422" s="38">
        <f t="shared" si="205"/>
        <v>-1.3000000000001819</v>
      </c>
    </row>
    <row r="423" spans="1:9" ht="25.5">
      <c r="A423" s="8" t="s">
        <v>119</v>
      </c>
      <c r="B423" s="30" t="s">
        <v>75</v>
      </c>
      <c r="C423" s="30" t="s">
        <v>75</v>
      </c>
      <c r="D423" s="30" t="s">
        <v>773</v>
      </c>
      <c r="E423" s="30"/>
      <c r="F423" s="6">
        <f>SUM(F424)</f>
        <v>334</v>
      </c>
      <c r="G423" s="6">
        <f>SUM(G424)</f>
        <v>334</v>
      </c>
      <c r="H423" s="11">
        <f t="shared" si="204"/>
        <v>100</v>
      </c>
      <c r="I423" s="37">
        <f t="shared" si="205"/>
        <v>0</v>
      </c>
    </row>
    <row r="424" spans="1:9" ht="51">
      <c r="A424" s="12" t="s">
        <v>227</v>
      </c>
      <c r="B424" s="32" t="s">
        <v>75</v>
      </c>
      <c r="C424" s="32" t="s">
        <v>75</v>
      </c>
      <c r="D424" s="32" t="s">
        <v>773</v>
      </c>
      <c r="E424" s="32">
        <v>600</v>
      </c>
      <c r="F424" s="5">
        <v>334</v>
      </c>
      <c r="G424" s="5">
        <v>334</v>
      </c>
      <c r="H424" s="13">
        <f t="shared" si="204"/>
        <v>100</v>
      </c>
      <c r="I424" s="38">
        <f t="shared" si="205"/>
        <v>0</v>
      </c>
    </row>
    <row r="425" spans="1:9" ht="51">
      <c r="A425" s="15" t="s">
        <v>352</v>
      </c>
      <c r="B425" s="30" t="s">
        <v>75</v>
      </c>
      <c r="C425" s="30" t="s">
        <v>75</v>
      </c>
      <c r="D425" s="30" t="s">
        <v>70</v>
      </c>
      <c r="E425" s="30"/>
      <c r="F425" s="6">
        <f>F426</f>
        <v>4522.5999999999995</v>
      </c>
      <c r="G425" s="6">
        <f>G426</f>
        <v>4317.7</v>
      </c>
      <c r="H425" s="11">
        <f t="shared" ref="H425:H427" si="208">G425/F425*100</f>
        <v>95.469420244991838</v>
      </c>
      <c r="I425" s="37">
        <f t="shared" ref="I425:I427" si="209">G425-F425</f>
        <v>-204.89999999999964</v>
      </c>
    </row>
    <row r="426" spans="1:9" ht="27">
      <c r="A426" s="24" t="s">
        <v>353</v>
      </c>
      <c r="B426" s="30" t="s">
        <v>75</v>
      </c>
      <c r="C426" s="30" t="s">
        <v>75</v>
      </c>
      <c r="D426" s="30" t="s">
        <v>774</v>
      </c>
      <c r="E426" s="30"/>
      <c r="F426" s="6">
        <f>F427+F432+F440</f>
        <v>4522.5999999999995</v>
      </c>
      <c r="G426" s="6">
        <f>G427+G432+G440</f>
        <v>4317.7</v>
      </c>
      <c r="H426" s="11">
        <f t="shared" si="208"/>
        <v>95.469420244991838</v>
      </c>
      <c r="I426" s="37">
        <f t="shared" si="209"/>
        <v>-204.89999999999964</v>
      </c>
    </row>
    <row r="427" spans="1:9" ht="63.75">
      <c r="A427" s="33" t="s">
        <v>398</v>
      </c>
      <c r="B427" s="30" t="s">
        <v>75</v>
      </c>
      <c r="C427" s="30" t="s">
        <v>75</v>
      </c>
      <c r="D427" s="30" t="s">
        <v>775</v>
      </c>
      <c r="E427" s="30"/>
      <c r="F427" s="6">
        <f>F428+F430</f>
        <v>286.39999999999998</v>
      </c>
      <c r="G427" s="6">
        <f>G428+G430</f>
        <v>286.39999999999998</v>
      </c>
      <c r="H427" s="11">
        <f t="shared" si="208"/>
        <v>100</v>
      </c>
      <c r="I427" s="37">
        <f t="shared" si="209"/>
        <v>0</v>
      </c>
    </row>
    <row r="428" spans="1:9" ht="25.5">
      <c r="A428" s="8" t="s">
        <v>28</v>
      </c>
      <c r="B428" s="30" t="s">
        <v>75</v>
      </c>
      <c r="C428" s="30" t="s">
        <v>75</v>
      </c>
      <c r="D428" s="30" t="s">
        <v>776</v>
      </c>
      <c r="E428" s="30"/>
      <c r="F428" s="6">
        <f>F429</f>
        <v>106.4</v>
      </c>
      <c r="G428" s="6">
        <f>G429</f>
        <v>106.4</v>
      </c>
      <c r="H428" s="11">
        <f t="shared" ref="H428:H429" si="210">G428/F428*100</f>
        <v>100</v>
      </c>
      <c r="I428" s="37">
        <f t="shared" ref="I428:I429" si="211">G428-F428</f>
        <v>0</v>
      </c>
    </row>
    <row r="429" spans="1:9" ht="51">
      <c r="A429" s="12" t="s">
        <v>198</v>
      </c>
      <c r="B429" s="32" t="s">
        <v>75</v>
      </c>
      <c r="C429" s="32" t="s">
        <v>75</v>
      </c>
      <c r="D429" s="32" t="s">
        <v>776</v>
      </c>
      <c r="E429" s="32" t="s">
        <v>167</v>
      </c>
      <c r="F429" s="5">
        <v>106.4</v>
      </c>
      <c r="G429" s="5">
        <v>106.4</v>
      </c>
      <c r="H429" s="13">
        <f t="shared" si="210"/>
        <v>100</v>
      </c>
      <c r="I429" s="38">
        <f t="shared" si="211"/>
        <v>0</v>
      </c>
    </row>
    <row r="430" spans="1:9">
      <c r="A430" s="8" t="s">
        <v>32</v>
      </c>
      <c r="B430" s="30" t="s">
        <v>75</v>
      </c>
      <c r="C430" s="30" t="s">
        <v>75</v>
      </c>
      <c r="D430" s="30" t="s">
        <v>777</v>
      </c>
      <c r="E430" s="30"/>
      <c r="F430" s="6">
        <f>SUM(F431)</f>
        <v>180</v>
      </c>
      <c r="G430" s="6">
        <f>SUM(G431)</f>
        <v>180</v>
      </c>
      <c r="H430" s="11">
        <f t="shared" si="204"/>
        <v>100</v>
      </c>
      <c r="I430" s="37">
        <f t="shared" si="205"/>
        <v>0</v>
      </c>
    </row>
    <row r="431" spans="1:9" ht="38.25">
      <c r="A431" s="12" t="s">
        <v>196</v>
      </c>
      <c r="B431" s="32" t="s">
        <v>75</v>
      </c>
      <c r="C431" s="32" t="s">
        <v>75</v>
      </c>
      <c r="D431" s="32" t="s">
        <v>777</v>
      </c>
      <c r="E431" s="32">
        <v>200</v>
      </c>
      <c r="F431" s="5">
        <v>180</v>
      </c>
      <c r="G431" s="5">
        <v>180</v>
      </c>
      <c r="H431" s="13">
        <f t="shared" si="204"/>
        <v>100</v>
      </c>
      <c r="I431" s="38">
        <f t="shared" si="205"/>
        <v>0</v>
      </c>
    </row>
    <row r="432" spans="1:9" ht="63.75">
      <c r="A432" s="33" t="s">
        <v>582</v>
      </c>
      <c r="B432" s="30" t="s">
        <v>75</v>
      </c>
      <c r="C432" s="30" t="s">
        <v>75</v>
      </c>
      <c r="D432" s="30" t="s">
        <v>778</v>
      </c>
      <c r="E432" s="30"/>
      <c r="F432" s="6">
        <f>F433+F436+F438</f>
        <v>3886.2</v>
      </c>
      <c r="G432" s="6">
        <f>G433+G436+G438</f>
        <v>3681.2999999999997</v>
      </c>
      <c r="H432" s="11">
        <f t="shared" ref="H432" si="212">G432/F432*100</f>
        <v>94.727497298131851</v>
      </c>
      <c r="I432" s="37">
        <f t="shared" ref="I432" si="213">G432-F432</f>
        <v>-204.90000000000009</v>
      </c>
    </row>
    <row r="433" spans="1:9" ht="25.5">
      <c r="A433" s="8" t="s">
        <v>124</v>
      </c>
      <c r="B433" s="30" t="s">
        <v>75</v>
      </c>
      <c r="C433" s="30" t="s">
        <v>75</v>
      </c>
      <c r="D433" s="30" t="s">
        <v>779</v>
      </c>
      <c r="E433" s="30"/>
      <c r="F433" s="6">
        <f>SUM(F434:F435)</f>
        <v>3386.2</v>
      </c>
      <c r="G433" s="6">
        <f>SUM(G434:G435)</f>
        <v>3187.8999999999996</v>
      </c>
      <c r="H433" s="11">
        <f t="shared" si="204"/>
        <v>94.143878093438076</v>
      </c>
      <c r="I433" s="37">
        <f t="shared" si="205"/>
        <v>-198.30000000000018</v>
      </c>
    </row>
    <row r="434" spans="1:9" ht="102">
      <c r="A434" s="12" t="s">
        <v>183</v>
      </c>
      <c r="B434" s="32" t="s">
        <v>75</v>
      </c>
      <c r="C434" s="32" t="s">
        <v>75</v>
      </c>
      <c r="D434" s="32" t="s">
        <v>779</v>
      </c>
      <c r="E434" s="32">
        <v>100</v>
      </c>
      <c r="F434" s="5">
        <v>2519.6999999999998</v>
      </c>
      <c r="G434" s="5">
        <v>2409.1</v>
      </c>
      <c r="H434" s="13">
        <f t="shared" si="204"/>
        <v>95.610588562130417</v>
      </c>
      <c r="I434" s="38">
        <f t="shared" si="205"/>
        <v>-110.59999999999991</v>
      </c>
    </row>
    <row r="435" spans="1:9" ht="63.75">
      <c r="A435" s="12" t="s">
        <v>288</v>
      </c>
      <c r="B435" s="32" t="s">
        <v>75</v>
      </c>
      <c r="C435" s="32" t="s">
        <v>75</v>
      </c>
      <c r="D435" s="32" t="s">
        <v>779</v>
      </c>
      <c r="E435" s="32">
        <v>200</v>
      </c>
      <c r="F435" s="5">
        <v>866.5</v>
      </c>
      <c r="G435" s="5">
        <v>778.8</v>
      </c>
      <c r="H435" s="13">
        <f t="shared" si="204"/>
        <v>89.878822850548175</v>
      </c>
      <c r="I435" s="38">
        <f t="shared" si="205"/>
        <v>-87.700000000000045</v>
      </c>
    </row>
    <row r="436" spans="1:9">
      <c r="A436" s="8" t="s">
        <v>32</v>
      </c>
      <c r="B436" s="30" t="s">
        <v>75</v>
      </c>
      <c r="C436" s="30" t="s">
        <v>75</v>
      </c>
      <c r="D436" s="30" t="s">
        <v>780</v>
      </c>
      <c r="E436" s="30"/>
      <c r="F436" s="6">
        <f>F437</f>
        <v>416</v>
      </c>
      <c r="G436" s="6">
        <f>G437</f>
        <v>409.5</v>
      </c>
      <c r="H436" s="11">
        <f t="shared" si="204"/>
        <v>98.4375</v>
      </c>
      <c r="I436" s="37">
        <f t="shared" si="205"/>
        <v>-6.5</v>
      </c>
    </row>
    <row r="437" spans="1:9" ht="38.25">
      <c r="A437" s="12" t="s">
        <v>196</v>
      </c>
      <c r="B437" s="32" t="s">
        <v>75</v>
      </c>
      <c r="C437" s="32" t="s">
        <v>75</v>
      </c>
      <c r="D437" s="32" t="s">
        <v>780</v>
      </c>
      <c r="E437" s="32">
        <v>200</v>
      </c>
      <c r="F437" s="5">
        <v>416</v>
      </c>
      <c r="G437" s="5">
        <v>409.5</v>
      </c>
      <c r="H437" s="13">
        <f t="shared" si="204"/>
        <v>98.4375</v>
      </c>
      <c r="I437" s="38">
        <f t="shared" si="205"/>
        <v>-6.5</v>
      </c>
    </row>
    <row r="438" spans="1:9" ht="51">
      <c r="A438" s="8" t="s">
        <v>426</v>
      </c>
      <c r="B438" s="30" t="s">
        <v>75</v>
      </c>
      <c r="C438" s="30" t="s">
        <v>75</v>
      </c>
      <c r="D438" s="30" t="s">
        <v>781</v>
      </c>
      <c r="E438" s="30"/>
      <c r="F438" s="6">
        <f>F439</f>
        <v>84</v>
      </c>
      <c r="G438" s="6">
        <f>G439</f>
        <v>83.9</v>
      </c>
      <c r="H438" s="11">
        <f t="shared" ref="H438:H439" si="214">G438/F438*100</f>
        <v>99.880952380952394</v>
      </c>
      <c r="I438" s="37">
        <f t="shared" ref="I438:I439" si="215">G438-F438</f>
        <v>-9.9999999999994316E-2</v>
      </c>
    </row>
    <row r="439" spans="1:9" ht="127.5">
      <c r="A439" s="12" t="s">
        <v>490</v>
      </c>
      <c r="B439" s="32" t="s">
        <v>75</v>
      </c>
      <c r="C439" s="32" t="s">
        <v>75</v>
      </c>
      <c r="D439" s="32" t="s">
        <v>781</v>
      </c>
      <c r="E439" s="32" t="s">
        <v>166</v>
      </c>
      <c r="F439" s="5">
        <v>84</v>
      </c>
      <c r="G439" s="5">
        <v>83.9</v>
      </c>
      <c r="H439" s="13">
        <f t="shared" si="214"/>
        <v>99.880952380952394</v>
      </c>
      <c r="I439" s="38">
        <f t="shared" si="215"/>
        <v>-9.9999999999994316E-2</v>
      </c>
    </row>
    <row r="440" spans="1:9" ht="38.25">
      <c r="A440" s="33" t="s">
        <v>583</v>
      </c>
      <c r="B440" s="30" t="s">
        <v>75</v>
      </c>
      <c r="C440" s="30" t="s">
        <v>75</v>
      </c>
      <c r="D440" s="30" t="s">
        <v>782</v>
      </c>
      <c r="E440" s="30"/>
      <c r="F440" s="6">
        <f>SUM(F441)</f>
        <v>350</v>
      </c>
      <c r="G440" s="6">
        <f>SUM(G441)</f>
        <v>350</v>
      </c>
      <c r="H440" s="11">
        <f t="shared" ref="H440" si="216">G440/F440*100</f>
        <v>100</v>
      </c>
      <c r="I440" s="37">
        <f t="shared" ref="I440" si="217">G440-F440</f>
        <v>0</v>
      </c>
    </row>
    <row r="441" spans="1:9">
      <c r="A441" s="8" t="s">
        <v>33</v>
      </c>
      <c r="B441" s="30" t="s">
        <v>75</v>
      </c>
      <c r="C441" s="30" t="s">
        <v>75</v>
      </c>
      <c r="D441" s="30" t="s">
        <v>783</v>
      </c>
      <c r="E441" s="30"/>
      <c r="F441" s="6">
        <f>SUM(F442)</f>
        <v>350</v>
      </c>
      <c r="G441" s="6">
        <f>SUM(G442)</f>
        <v>350</v>
      </c>
      <c r="H441" s="11">
        <f t="shared" si="204"/>
        <v>100</v>
      </c>
      <c r="I441" s="37">
        <f t="shared" si="205"/>
        <v>0</v>
      </c>
    </row>
    <row r="442" spans="1:9" ht="25.5">
      <c r="A442" s="12" t="s">
        <v>234</v>
      </c>
      <c r="B442" s="32" t="s">
        <v>75</v>
      </c>
      <c r="C442" s="32" t="s">
        <v>75</v>
      </c>
      <c r="D442" s="32" t="s">
        <v>783</v>
      </c>
      <c r="E442" s="32">
        <v>300</v>
      </c>
      <c r="F442" s="5">
        <v>350</v>
      </c>
      <c r="G442" s="5">
        <v>350</v>
      </c>
      <c r="H442" s="13">
        <f t="shared" si="204"/>
        <v>100</v>
      </c>
      <c r="I442" s="38">
        <f t="shared" si="205"/>
        <v>0</v>
      </c>
    </row>
    <row r="443" spans="1:9">
      <c r="A443" s="8" t="s">
        <v>83</v>
      </c>
      <c r="B443" s="30" t="s">
        <v>75</v>
      </c>
      <c r="C443" s="30" t="s">
        <v>39</v>
      </c>
      <c r="D443" s="30"/>
      <c r="E443" s="30"/>
      <c r="F443" s="6">
        <f>F444+F449</f>
        <v>28300</v>
      </c>
      <c r="G443" s="6">
        <f>G444+G449</f>
        <v>27388.800000000003</v>
      </c>
      <c r="H443" s="11">
        <f t="shared" si="158"/>
        <v>96.780212014134278</v>
      </c>
      <c r="I443" s="38">
        <f t="shared" si="159"/>
        <v>-911.19999999999709</v>
      </c>
    </row>
    <row r="444" spans="1:9" ht="51">
      <c r="A444" s="19" t="s">
        <v>324</v>
      </c>
      <c r="B444" s="30" t="s">
        <v>75</v>
      </c>
      <c r="C444" s="30" t="s">
        <v>39</v>
      </c>
      <c r="D444" s="30" t="s">
        <v>12</v>
      </c>
      <c r="E444" s="30"/>
      <c r="F444" s="6">
        <f>F445</f>
        <v>70</v>
      </c>
      <c r="G444" s="6">
        <f>G445</f>
        <v>70</v>
      </c>
      <c r="H444" s="11">
        <f t="shared" si="158"/>
        <v>100</v>
      </c>
      <c r="I444" s="37">
        <f t="shared" si="159"/>
        <v>0</v>
      </c>
    </row>
    <row r="445" spans="1:9" ht="67.5">
      <c r="A445" s="16" t="s">
        <v>354</v>
      </c>
      <c r="B445" s="30" t="s">
        <v>75</v>
      </c>
      <c r="C445" s="30" t="s">
        <v>39</v>
      </c>
      <c r="D445" s="30" t="s">
        <v>784</v>
      </c>
      <c r="E445" s="30"/>
      <c r="F445" s="6">
        <f>F447</f>
        <v>70</v>
      </c>
      <c r="G445" s="6">
        <f>G447</f>
        <v>70</v>
      </c>
      <c r="H445" s="11">
        <f t="shared" si="158"/>
        <v>100</v>
      </c>
      <c r="I445" s="37">
        <f t="shared" si="159"/>
        <v>0</v>
      </c>
    </row>
    <row r="446" spans="1:9" ht="38.25">
      <c r="A446" s="33" t="s">
        <v>399</v>
      </c>
      <c r="B446" s="30" t="s">
        <v>75</v>
      </c>
      <c r="C446" s="30" t="s">
        <v>39</v>
      </c>
      <c r="D446" s="30" t="s">
        <v>785</v>
      </c>
      <c r="E446" s="30"/>
      <c r="F446" s="6">
        <f>SUM(F447)</f>
        <v>70</v>
      </c>
      <c r="G446" s="6">
        <f>SUM(G447)</f>
        <v>70</v>
      </c>
      <c r="H446" s="11">
        <f>G446/F446*100</f>
        <v>100</v>
      </c>
      <c r="I446" s="37">
        <f>G446-F446</f>
        <v>0</v>
      </c>
    </row>
    <row r="447" spans="1:9" ht="25.5">
      <c r="A447" s="8" t="s">
        <v>84</v>
      </c>
      <c r="B447" s="30" t="s">
        <v>75</v>
      </c>
      <c r="C447" s="30" t="s">
        <v>39</v>
      </c>
      <c r="D447" s="30" t="s">
        <v>786</v>
      </c>
      <c r="E447" s="30"/>
      <c r="F447" s="6">
        <f>SUM(F448)</f>
        <v>70</v>
      </c>
      <c r="G447" s="6">
        <f>SUM(G448)</f>
        <v>70</v>
      </c>
      <c r="H447" s="11">
        <f>G447/F447*100</f>
        <v>100</v>
      </c>
      <c r="I447" s="37">
        <f>G447-F447</f>
        <v>0</v>
      </c>
    </row>
    <row r="448" spans="1:9" ht="51">
      <c r="A448" s="12" t="s">
        <v>285</v>
      </c>
      <c r="B448" s="32" t="s">
        <v>75</v>
      </c>
      <c r="C448" s="32" t="s">
        <v>39</v>
      </c>
      <c r="D448" s="32" t="s">
        <v>786</v>
      </c>
      <c r="E448" s="32">
        <v>200</v>
      </c>
      <c r="F448" s="5">
        <v>70</v>
      </c>
      <c r="G448" s="5">
        <v>70</v>
      </c>
      <c r="H448" s="13">
        <f>G448/F448*100</f>
        <v>100</v>
      </c>
      <c r="I448" s="38">
        <f>G448-F448</f>
        <v>0</v>
      </c>
    </row>
    <row r="449" spans="1:9" ht="38.25">
      <c r="A449" s="15" t="s">
        <v>345</v>
      </c>
      <c r="B449" s="30" t="s">
        <v>75</v>
      </c>
      <c r="C449" s="30" t="s">
        <v>39</v>
      </c>
      <c r="D449" s="30" t="s">
        <v>14</v>
      </c>
      <c r="E449" s="30"/>
      <c r="F449" s="6">
        <f>F450+F458</f>
        <v>28230</v>
      </c>
      <c r="G449" s="6">
        <f>G450+G458</f>
        <v>27318.800000000003</v>
      </c>
      <c r="H449" s="11">
        <f t="shared" ref="H449:H451" si="218">G449/F449*100</f>
        <v>96.772228126106981</v>
      </c>
      <c r="I449" s="37">
        <f t="shared" ref="I449:I451" si="219">G449-F449</f>
        <v>-911.19999999999709</v>
      </c>
    </row>
    <row r="450" spans="1:9" ht="27">
      <c r="A450" s="16" t="s">
        <v>355</v>
      </c>
      <c r="B450" s="30" t="s">
        <v>75</v>
      </c>
      <c r="C450" s="30" t="s">
        <v>39</v>
      </c>
      <c r="D450" s="30" t="s">
        <v>787</v>
      </c>
      <c r="E450" s="30"/>
      <c r="F450" s="6">
        <f>F451</f>
        <v>20755.3</v>
      </c>
      <c r="G450" s="6">
        <f>G451</f>
        <v>20059.900000000001</v>
      </c>
      <c r="H450" s="11">
        <f t="shared" si="218"/>
        <v>96.649530481371045</v>
      </c>
      <c r="I450" s="37">
        <f t="shared" si="219"/>
        <v>-695.39999999999782</v>
      </c>
    </row>
    <row r="451" spans="1:9" ht="51">
      <c r="A451" s="33" t="s">
        <v>584</v>
      </c>
      <c r="B451" s="30" t="s">
        <v>75</v>
      </c>
      <c r="C451" s="30" t="s">
        <v>39</v>
      </c>
      <c r="D451" s="30" t="s">
        <v>788</v>
      </c>
      <c r="E451" s="30"/>
      <c r="F451" s="6">
        <f>F452+F456</f>
        <v>20755.3</v>
      </c>
      <c r="G451" s="6">
        <f>G452+G456</f>
        <v>20059.900000000001</v>
      </c>
      <c r="H451" s="11">
        <f t="shared" si="218"/>
        <v>96.649530481371045</v>
      </c>
      <c r="I451" s="37">
        <f t="shared" si="219"/>
        <v>-695.39999999999782</v>
      </c>
    </row>
    <row r="452" spans="1:9" ht="25.5">
      <c r="A452" s="8" t="s">
        <v>35</v>
      </c>
      <c r="B452" s="30" t="s">
        <v>75</v>
      </c>
      <c r="C452" s="30" t="s">
        <v>39</v>
      </c>
      <c r="D452" s="30" t="s">
        <v>789</v>
      </c>
      <c r="E452" s="30"/>
      <c r="F452" s="6">
        <f>SUM(F453:F455)</f>
        <v>20717.8</v>
      </c>
      <c r="G452" s="6">
        <f>SUM(G453:G455)</f>
        <v>20022.400000000001</v>
      </c>
      <c r="H452" s="11">
        <f t="shared" ref="H452:H465" si="220">G452/F452*100</f>
        <v>96.643466005077769</v>
      </c>
      <c r="I452" s="37">
        <f t="shared" ref="I452:I465" si="221">G452-F452</f>
        <v>-695.39999999999782</v>
      </c>
    </row>
    <row r="453" spans="1:9" ht="102">
      <c r="A453" s="12" t="s">
        <v>175</v>
      </c>
      <c r="B453" s="32" t="s">
        <v>75</v>
      </c>
      <c r="C453" s="32" t="s">
        <v>39</v>
      </c>
      <c r="D453" s="32" t="s">
        <v>789</v>
      </c>
      <c r="E453" s="32">
        <v>100</v>
      </c>
      <c r="F453" s="5">
        <v>17319.099999999999</v>
      </c>
      <c r="G453" s="5">
        <v>17232</v>
      </c>
      <c r="H453" s="13">
        <f t="shared" si="220"/>
        <v>99.497087031081293</v>
      </c>
      <c r="I453" s="38">
        <f t="shared" si="221"/>
        <v>-87.099999999998545</v>
      </c>
    </row>
    <row r="454" spans="1:9" ht="63.75">
      <c r="A454" s="12" t="s">
        <v>197</v>
      </c>
      <c r="B454" s="32" t="s">
        <v>75</v>
      </c>
      <c r="C454" s="32" t="s">
        <v>39</v>
      </c>
      <c r="D454" s="32" t="s">
        <v>789</v>
      </c>
      <c r="E454" s="32">
        <v>200</v>
      </c>
      <c r="F454" s="5">
        <v>3381.7</v>
      </c>
      <c r="G454" s="5">
        <v>2784.4</v>
      </c>
      <c r="H454" s="13">
        <f t="shared" si="220"/>
        <v>82.337285980424056</v>
      </c>
      <c r="I454" s="38">
        <f t="shared" si="221"/>
        <v>-597.29999999999973</v>
      </c>
    </row>
    <row r="455" spans="1:9" ht="38.25">
      <c r="A455" s="12" t="s">
        <v>205</v>
      </c>
      <c r="B455" s="32" t="s">
        <v>75</v>
      </c>
      <c r="C455" s="32" t="s">
        <v>39</v>
      </c>
      <c r="D455" s="32" t="s">
        <v>789</v>
      </c>
      <c r="E455" s="32">
        <v>800</v>
      </c>
      <c r="F455" s="5">
        <v>17</v>
      </c>
      <c r="G455" s="5">
        <v>6</v>
      </c>
      <c r="H455" s="13">
        <f t="shared" si="220"/>
        <v>35.294117647058826</v>
      </c>
      <c r="I455" s="38">
        <f t="shared" si="221"/>
        <v>-11</v>
      </c>
    </row>
    <row r="456" spans="1:9" ht="51">
      <c r="A456" s="8" t="s">
        <v>426</v>
      </c>
      <c r="B456" s="30" t="s">
        <v>75</v>
      </c>
      <c r="C456" s="30" t="s">
        <v>39</v>
      </c>
      <c r="D456" s="30" t="s">
        <v>790</v>
      </c>
      <c r="E456" s="32"/>
      <c r="F456" s="6">
        <f>F457</f>
        <v>37.5</v>
      </c>
      <c r="G456" s="6">
        <f>G457</f>
        <v>37.5</v>
      </c>
      <c r="H456" s="11">
        <f t="shared" ref="H456:H457" si="222">G456/F456*100</f>
        <v>100</v>
      </c>
      <c r="I456" s="37">
        <f t="shared" ref="I456:I457" si="223">G456-F456</f>
        <v>0</v>
      </c>
    </row>
    <row r="457" spans="1:9" ht="127.5">
      <c r="A457" s="12" t="s">
        <v>454</v>
      </c>
      <c r="B457" s="32" t="s">
        <v>75</v>
      </c>
      <c r="C457" s="32" t="s">
        <v>39</v>
      </c>
      <c r="D457" s="32" t="s">
        <v>790</v>
      </c>
      <c r="E457" s="32" t="s">
        <v>166</v>
      </c>
      <c r="F457" s="5">
        <v>37.5</v>
      </c>
      <c r="G457" s="5">
        <v>37.5</v>
      </c>
      <c r="H457" s="13">
        <f t="shared" si="222"/>
        <v>100</v>
      </c>
      <c r="I457" s="38">
        <f t="shared" si="223"/>
        <v>0</v>
      </c>
    </row>
    <row r="458" spans="1:9" ht="27">
      <c r="A458" s="16" t="s">
        <v>344</v>
      </c>
      <c r="B458" s="30" t="s">
        <v>75</v>
      </c>
      <c r="C458" s="30" t="s">
        <v>39</v>
      </c>
      <c r="D458" s="30" t="s">
        <v>764</v>
      </c>
      <c r="E458" s="30"/>
      <c r="F458" s="6">
        <f>F460+F462</f>
        <v>7474.7</v>
      </c>
      <c r="G458" s="6">
        <f>G460+G462</f>
        <v>7258.9</v>
      </c>
      <c r="H458" s="11">
        <f t="shared" si="220"/>
        <v>97.112927609134815</v>
      </c>
      <c r="I458" s="37">
        <f t="shared" si="221"/>
        <v>-215.80000000000018</v>
      </c>
    </row>
    <row r="459" spans="1:9" ht="38.25">
      <c r="A459" s="33" t="s">
        <v>390</v>
      </c>
      <c r="B459" s="30" t="s">
        <v>75</v>
      </c>
      <c r="C459" s="30" t="s">
        <v>39</v>
      </c>
      <c r="D459" s="30" t="s">
        <v>791</v>
      </c>
      <c r="E459" s="30"/>
      <c r="F459" s="6">
        <f>F460+F462</f>
        <v>7474.7</v>
      </c>
      <c r="G459" s="6">
        <f>G460+G462</f>
        <v>7258.9</v>
      </c>
      <c r="H459" s="11">
        <f t="shared" ref="H459" si="224">G459/F459*100</f>
        <v>97.112927609134815</v>
      </c>
      <c r="I459" s="37">
        <f t="shared" ref="I459" si="225">G459-F459</f>
        <v>-215.80000000000018</v>
      </c>
    </row>
    <row r="460" spans="1:9" ht="25.5">
      <c r="A460" s="8" t="s">
        <v>23</v>
      </c>
      <c r="B460" s="30" t="s">
        <v>75</v>
      </c>
      <c r="C460" s="30" t="s">
        <v>39</v>
      </c>
      <c r="D460" s="30" t="s">
        <v>792</v>
      </c>
      <c r="E460" s="30"/>
      <c r="F460" s="6">
        <f>SUM(F461)</f>
        <v>294.39999999999998</v>
      </c>
      <c r="G460" s="6">
        <f>SUM(G461)</f>
        <v>293.39999999999998</v>
      </c>
      <c r="H460" s="11">
        <f t="shared" si="220"/>
        <v>99.660326086956516</v>
      </c>
      <c r="I460" s="37">
        <f t="shared" si="221"/>
        <v>-1</v>
      </c>
    </row>
    <row r="461" spans="1:9" ht="51">
      <c r="A461" s="12" t="s">
        <v>193</v>
      </c>
      <c r="B461" s="32" t="s">
        <v>75</v>
      </c>
      <c r="C461" s="32" t="s">
        <v>39</v>
      </c>
      <c r="D461" s="32" t="s">
        <v>792</v>
      </c>
      <c r="E461" s="32">
        <v>200</v>
      </c>
      <c r="F461" s="5">
        <v>294.39999999999998</v>
      </c>
      <c r="G461" s="5">
        <v>293.39999999999998</v>
      </c>
      <c r="H461" s="13">
        <f t="shared" si="220"/>
        <v>99.660326086956516</v>
      </c>
      <c r="I461" s="38">
        <f t="shared" si="221"/>
        <v>-1</v>
      </c>
    </row>
    <row r="462" spans="1:9" ht="25.5">
      <c r="A462" s="8" t="s">
        <v>19</v>
      </c>
      <c r="B462" s="30" t="s">
        <v>75</v>
      </c>
      <c r="C462" s="30" t="s">
        <v>39</v>
      </c>
      <c r="D462" s="30" t="s">
        <v>793</v>
      </c>
      <c r="E462" s="30"/>
      <c r="F462" s="6">
        <f>SUM(F463:F465)</f>
        <v>7180.3</v>
      </c>
      <c r="G462" s="6">
        <f>SUM(G463:G465)</f>
        <v>6965.5</v>
      </c>
      <c r="H462" s="11">
        <f t="shared" si="220"/>
        <v>97.008481539768525</v>
      </c>
      <c r="I462" s="37">
        <f t="shared" si="221"/>
        <v>-214.80000000000018</v>
      </c>
    </row>
    <row r="463" spans="1:9" ht="102">
      <c r="A463" s="12" t="s">
        <v>173</v>
      </c>
      <c r="B463" s="32" t="s">
        <v>75</v>
      </c>
      <c r="C463" s="32" t="s">
        <v>39</v>
      </c>
      <c r="D463" s="32" t="s">
        <v>793</v>
      </c>
      <c r="E463" s="32">
        <v>100</v>
      </c>
      <c r="F463" s="5">
        <v>5384.8</v>
      </c>
      <c r="G463" s="5">
        <v>5354.9</v>
      </c>
      <c r="H463" s="13">
        <f t="shared" si="220"/>
        <v>99.444733323428906</v>
      </c>
      <c r="I463" s="38">
        <f t="shared" si="221"/>
        <v>-29.900000000000546</v>
      </c>
    </row>
    <row r="464" spans="1:9" ht="51">
      <c r="A464" s="12" t="s">
        <v>191</v>
      </c>
      <c r="B464" s="32" t="s">
        <v>75</v>
      </c>
      <c r="C464" s="32" t="s">
        <v>39</v>
      </c>
      <c r="D464" s="32" t="s">
        <v>793</v>
      </c>
      <c r="E464" s="32">
        <v>200</v>
      </c>
      <c r="F464" s="5">
        <v>1720.5</v>
      </c>
      <c r="G464" s="5">
        <v>1539.8</v>
      </c>
      <c r="H464" s="13">
        <f t="shared" si="220"/>
        <v>89.497239174658532</v>
      </c>
      <c r="I464" s="38">
        <f t="shared" si="221"/>
        <v>-180.70000000000005</v>
      </c>
    </row>
    <row r="465" spans="1:9" ht="38.25">
      <c r="A465" s="12" t="s">
        <v>201</v>
      </c>
      <c r="B465" s="32" t="s">
        <v>75</v>
      </c>
      <c r="C465" s="32" t="s">
        <v>39</v>
      </c>
      <c r="D465" s="32" t="s">
        <v>793</v>
      </c>
      <c r="E465" s="32">
        <v>800</v>
      </c>
      <c r="F465" s="5">
        <v>75</v>
      </c>
      <c r="G465" s="5">
        <v>70.8</v>
      </c>
      <c r="H465" s="13">
        <f t="shared" si="220"/>
        <v>94.399999999999991</v>
      </c>
      <c r="I465" s="38">
        <f t="shared" si="221"/>
        <v>-4.2000000000000028</v>
      </c>
    </row>
    <row r="466" spans="1:9">
      <c r="A466" s="8" t="s">
        <v>85</v>
      </c>
      <c r="B466" s="30" t="s">
        <v>46</v>
      </c>
      <c r="C466" s="30"/>
      <c r="D466" s="30"/>
      <c r="E466" s="30"/>
      <c r="F466" s="6">
        <f>F467+F505</f>
        <v>217025.5</v>
      </c>
      <c r="G466" s="6">
        <f>G467+G505</f>
        <v>214684.4</v>
      </c>
      <c r="H466" s="11">
        <f t="shared" si="158"/>
        <v>98.921278835897169</v>
      </c>
      <c r="I466" s="37">
        <f t="shared" si="159"/>
        <v>-2341.1000000000058</v>
      </c>
    </row>
    <row r="467" spans="1:9">
      <c r="A467" s="8" t="s">
        <v>86</v>
      </c>
      <c r="B467" s="30" t="s">
        <v>46</v>
      </c>
      <c r="C467" s="30" t="s">
        <v>12</v>
      </c>
      <c r="D467" s="30"/>
      <c r="E467" s="30"/>
      <c r="F467" s="6">
        <f>F468+F500</f>
        <v>186384.4</v>
      </c>
      <c r="G467" s="6">
        <f>G468+G500</f>
        <v>184671.5</v>
      </c>
      <c r="H467" s="11">
        <f t="shared" ref="H467:H524" si="226">G467/F467*100</f>
        <v>99.080985318513783</v>
      </c>
      <c r="I467" s="37">
        <f t="shared" ref="I467:I524" si="227">G467-F467</f>
        <v>-1712.8999999999942</v>
      </c>
    </row>
    <row r="468" spans="1:9" ht="38.25">
      <c r="A468" s="15" t="s">
        <v>358</v>
      </c>
      <c r="B468" s="30" t="s">
        <v>46</v>
      </c>
      <c r="C468" s="30" t="s">
        <v>12</v>
      </c>
      <c r="D468" s="30" t="s">
        <v>24</v>
      </c>
      <c r="E468" s="30"/>
      <c r="F468" s="6">
        <f>F469+F480+F494</f>
        <v>186324.4</v>
      </c>
      <c r="G468" s="6">
        <f>G469+G480+G494</f>
        <v>184611.5</v>
      </c>
      <c r="H468" s="11">
        <f t="shared" ref="H468:H470" si="228">G468/F468*100</f>
        <v>99.080689378310097</v>
      </c>
      <c r="I468" s="37">
        <f t="shared" ref="I468:I470" si="229">G468-F468</f>
        <v>-1712.8999999999942</v>
      </c>
    </row>
    <row r="469" spans="1:9" ht="27">
      <c r="A469" s="26" t="s">
        <v>359</v>
      </c>
      <c r="B469" s="30" t="s">
        <v>46</v>
      </c>
      <c r="C469" s="30" t="s">
        <v>12</v>
      </c>
      <c r="D469" s="30" t="s">
        <v>794</v>
      </c>
      <c r="E469" s="30"/>
      <c r="F469" s="6">
        <f>F470+F475</f>
        <v>35541.399999999994</v>
      </c>
      <c r="G469" s="6">
        <f>G470+G475</f>
        <v>35346.799999999996</v>
      </c>
      <c r="H469" s="11">
        <f t="shared" si="228"/>
        <v>99.452469514425431</v>
      </c>
      <c r="I469" s="37">
        <f t="shared" si="229"/>
        <v>-194.59999999999854</v>
      </c>
    </row>
    <row r="470" spans="1:9" ht="38.25">
      <c r="A470" s="33" t="s">
        <v>402</v>
      </c>
      <c r="B470" s="30" t="s">
        <v>46</v>
      </c>
      <c r="C470" s="30" t="s">
        <v>12</v>
      </c>
      <c r="D470" s="30" t="s">
        <v>795</v>
      </c>
      <c r="E470" s="30"/>
      <c r="F470" s="6">
        <f>F471</f>
        <v>34669.699999999997</v>
      </c>
      <c r="G470" s="6">
        <f>G471</f>
        <v>34475.1</v>
      </c>
      <c r="H470" s="11">
        <f t="shared" si="228"/>
        <v>99.438702959644885</v>
      </c>
      <c r="I470" s="37">
        <f t="shared" si="229"/>
        <v>-194.59999999999854</v>
      </c>
    </row>
    <row r="471" spans="1:9" ht="25.5">
      <c r="A471" s="8" t="s">
        <v>124</v>
      </c>
      <c r="B471" s="30" t="s">
        <v>46</v>
      </c>
      <c r="C471" s="30" t="s">
        <v>12</v>
      </c>
      <c r="D471" s="30" t="s">
        <v>796</v>
      </c>
      <c r="E471" s="30"/>
      <c r="F471" s="6">
        <f>SUM(F472:F474)</f>
        <v>34669.699999999997</v>
      </c>
      <c r="G471" s="6">
        <f>SUM(G472:G473)</f>
        <v>34475.1</v>
      </c>
      <c r="H471" s="11">
        <f t="shared" si="226"/>
        <v>99.438702959644885</v>
      </c>
      <c r="I471" s="37">
        <f t="shared" si="227"/>
        <v>-194.59999999999854</v>
      </c>
    </row>
    <row r="472" spans="1:9" ht="102">
      <c r="A472" s="12" t="s">
        <v>183</v>
      </c>
      <c r="B472" s="32" t="s">
        <v>46</v>
      </c>
      <c r="C472" s="32" t="s">
        <v>12</v>
      </c>
      <c r="D472" s="32" t="s">
        <v>796</v>
      </c>
      <c r="E472" s="32">
        <v>100</v>
      </c>
      <c r="F472" s="5">
        <v>32539.3</v>
      </c>
      <c r="G472" s="5">
        <v>32450.400000000001</v>
      </c>
      <c r="H472" s="13">
        <f t="shared" si="226"/>
        <v>99.726791910090256</v>
      </c>
      <c r="I472" s="38">
        <f t="shared" si="227"/>
        <v>-88.899999999997817</v>
      </c>
    </row>
    <row r="473" spans="1:9" ht="63.75">
      <c r="A473" s="12" t="s">
        <v>288</v>
      </c>
      <c r="B473" s="32" t="s">
        <v>46</v>
      </c>
      <c r="C473" s="32" t="s">
        <v>12</v>
      </c>
      <c r="D473" s="32" t="s">
        <v>796</v>
      </c>
      <c r="E473" s="32">
        <v>200</v>
      </c>
      <c r="F473" s="5">
        <v>2128.4</v>
      </c>
      <c r="G473" s="5">
        <v>2024.7</v>
      </c>
      <c r="H473" s="13">
        <f t="shared" si="226"/>
        <v>95.12779552715655</v>
      </c>
      <c r="I473" s="38">
        <f t="shared" si="227"/>
        <v>-103.70000000000005</v>
      </c>
    </row>
    <row r="474" spans="1:9" ht="38.25">
      <c r="A474" s="12" t="s">
        <v>206</v>
      </c>
      <c r="B474" s="32" t="s">
        <v>46</v>
      </c>
      <c r="C474" s="32" t="s">
        <v>12</v>
      </c>
      <c r="D474" s="32" t="s">
        <v>796</v>
      </c>
      <c r="E474" s="32" t="s">
        <v>168</v>
      </c>
      <c r="F474" s="5">
        <v>2</v>
      </c>
      <c r="G474" s="5">
        <v>0</v>
      </c>
      <c r="H474" s="13">
        <f t="shared" ref="H474" si="230">G474/F474*100</f>
        <v>0</v>
      </c>
      <c r="I474" s="38">
        <f t="shared" ref="I474" si="231">G474-F474</f>
        <v>-2</v>
      </c>
    </row>
    <row r="475" spans="1:9" ht="25.5">
      <c r="A475" s="33" t="s">
        <v>585</v>
      </c>
      <c r="B475" s="30" t="s">
        <v>46</v>
      </c>
      <c r="C475" s="30" t="s">
        <v>12</v>
      </c>
      <c r="D475" s="30" t="s">
        <v>797</v>
      </c>
      <c r="E475" s="30"/>
      <c r="F475" s="6">
        <f>F476+F478</f>
        <v>871.7</v>
      </c>
      <c r="G475" s="6">
        <f>G476+G478</f>
        <v>871.7</v>
      </c>
      <c r="H475" s="11">
        <f t="shared" ref="H475" si="232">G475/F475*100</f>
        <v>100</v>
      </c>
      <c r="I475" s="37">
        <f t="shared" ref="I475" si="233">G475-F475</f>
        <v>0</v>
      </c>
    </row>
    <row r="476" spans="1:9" ht="25.5">
      <c r="A476" s="8" t="s">
        <v>125</v>
      </c>
      <c r="B476" s="30" t="s">
        <v>46</v>
      </c>
      <c r="C476" s="30" t="s">
        <v>12</v>
      </c>
      <c r="D476" s="30" t="s">
        <v>798</v>
      </c>
      <c r="E476" s="30"/>
      <c r="F476" s="6">
        <f>SUM(F477)</f>
        <v>650</v>
      </c>
      <c r="G476" s="6">
        <f>SUM(G477)</f>
        <v>650</v>
      </c>
      <c r="H476" s="11">
        <f t="shared" si="226"/>
        <v>100</v>
      </c>
      <c r="I476" s="37">
        <f t="shared" si="227"/>
        <v>0</v>
      </c>
    </row>
    <row r="477" spans="1:9" ht="51">
      <c r="A477" s="12" t="s">
        <v>287</v>
      </c>
      <c r="B477" s="32" t="s">
        <v>46</v>
      </c>
      <c r="C477" s="32" t="s">
        <v>12</v>
      </c>
      <c r="D477" s="32" t="s">
        <v>798</v>
      </c>
      <c r="E477" s="32">
        <v>200</v>
      </c>
      <c r="F477" s="5">
        <v>650</v>
      </c>
      <c r="G477" s="5">
        <v>650</v>
      </c>
      <c r="H477" s="13">
        <f t="shared" si="226"/>
        <v>100</v>
      </c>
      <c r="I477" s="38">
        <f t="shared" si="227"/>
        <v>0</v>
      </c>
    </row>
    <row r="478" spans="1:9" ht="114.75">
      <c r="A478" s="8" t="s">
        <v>483</v>
      </c>
      <c r="B478" s="30" t="s">
        <v>46</v>
      </c>
      <c r="C478" s="30" t="s">
        <v>12</v>
      </c>
      <c r="D478" s="30" t="s">
        <v>799</v>
      </c>
      <c r="E478" s="30"/>
      <c r="F478" s="6">
        <f>F479</f>
        <v>221.7</v>
      </c>
      <c r="G478" s="6">
        <f>G479</f>
        <v>221.7</v>
      </c>
      <c r="H478" s="11">
        <f t="shared" ref="H478:H479" si="234">G478/F478*100</f>
        <v>100</v>
      </c>
      <c r="I478" s="37">
        <f t="shared" ref="I478:I479" si="235">G478-F478</f>
        <v>0</v>
      </c>
    </row>
    <row r="479" spans="1:9" ht="153">
      <c r="A479" s="12" t="s">
        <v>511</v>
      </c>
      <c r="B479" s="32" t="s">
        <v>46</v>
      </c>
      <c r="C479" s="32" t="s">
        <v>12</v>
      </c>
      <c r="D479" s="32" t="s">
        <v>799</v>
      </c>
      <c r="E479" s="32" t="s">
        <v>167</v>
      </c>
      <c r="F479" s="5">
        <v>221.7</v>
      </c>
      <c r="G479" s="5">
        <v>221.7</v>
      </c>
      <c r="H479" s="13">
        <f t="shared" si="234"/>
        <v>100</v>
      </c>
      <c r="I479" s="38">
        <f t="shared" si="235"/>
        <v>0</v>
      </c>
    </row>
    <row r="480" spans="1:9" ht="27">
      <c r="A480" s="28" t="s">
        <v>360</v>
      </c>
      <c r="B480" s="30" t="s">
        <v>46</v>
      </c>
      <c r="C480" s="30" t="s">
        <v>12</v>
      </c>
      <c r="D480" s="30" t="s">
        <v>800</v>
      </c>
      <c r="E480" s="30"/>
      <c r="F480" s="6">
        <f>F481+F487+F491</f>
        <v>141989.9</v>
      </c>
      <c r="G480" s="6">
        <f>G481+G487+G491</f>
        <v>141024.1</v>
      </c>
      <c r="H480" s="11">
        <f t="shared" si="226"/>
        <v>99.319810775273467</v>
      </c>
      <c r="I480" s="37">
        <f t="shared" si="227"/>
        <v>-965.79999999998836</v>
      </c>
    </row>
    <row r="481" spans="1:9" ht="38.25">
      <c r="A481" s="33" t="s">
        <v>586</v>
      </c>
      <c r="B481" s="30" t="s">
        <v>46</v>
      </c>
      <c r="C481" s="30" t="s">
        <v>12</v>
      </c>
      <c r="D481" s="30" t="s">
        <v>801</v>
      </c>
      <c r="E481" s="30"/>
      <c r="F481" s="6">
        <f>F482</f>
        <v>93398</v>
      </c>
      <c r="G481" s="6">
        <f>G482</f>
        <v>92444.6</v>
      </c>
      <c r="H481" s="11">
        <f t="shared" ref="H481" si="236">G481/F481*100</f>
        <v>98.979207263538839</v>
      </c>
      <c r="I481" s="37">
        <f t="shared" ref="I481" si="237">G481-F481</f>
        <v>-953.39999999999418</v>
      </c>
    </row>
    <row r="482" spans="1:9" ht="25.5">
      <c r="A482" s="8" t="s">
        <v>124</v>
      </c>
      <c r="B482" s="30" t="s">
        <v>46</v>
      </c>
      <c r="C482" s="30" t="s">
        <v>12</v>
      </c>
      <c r="D482" s="30" t="s">
        <v>802</v>
      </c>
      <c r="E482" s="30"/>
      <c r="F482" s="6">
        <f>SUM(F483:F486)</f>
        <v>93398</v>
      </c>
      <c r="G482" s="6">
        <f>SUM(G483:G486)</f>
        <v>92444.6</v>
      </c>
      <c r="H482" s="11">
        <f t="shared" si="226"/>
        <v>98.979207263538839</v>
      </c>
      <c r="I482" s="37">
        <f t="shared" si="227"/>
        <v>-953.39999999999418</v>
      </c>
    </row>
    <row r="483" spans="1:9" ht="102">
      <c r="A483" s="12" t="s">
        <v>183</v>
      </c>
      <c r="B483" s="32" t="s">
        <v>46</v>
      </c>
      <c r="C483" s="32" t="s">
        <v>12</v>
      </c>
      <c r="D483" s="32" t="s">
        <v>802</v>
      </c>
      <c r="E483" s="32">
        <v>100</v>
      </c>
      <c r="F483" s="5">
        <v>41828</v>
      </c>
      <c r="G483" s="5">
        <v>41701.599999999999</v>
      </c>
      <c r="H483" s="13">
        <f t="shared" si="226"/>
        <v>99.697810079372658</v>
      </c>
      <c r="I483" s="38">
        <f t="shared" si="227"/>
        <v>-126.40000000000146</v>
      </c>
    </row>
    <row r="484" spans="1:9" ht="63.75">
      <c r="A484" s="12" t="s">
        <v>288</v>
      </c>
      <c r="B484" s="32" t="s">
        <v>46</v>
      </c>
      <c r="C484" s="32" t="s">
        <v>12</v>
      </c>
      <c r="D484" s="32" t="s">
        <v>802</v>
      </c>
      <c r="E484" s="32">
        <v>200</v>
      </c>
      <c r="F484" s="5">
        <v>11479.6</v>
      </c>
      <c r="G484" s="5">
        <v>10883.7</v>
      </c>
      <c r="H484" s="13">
        <f t="shared" si="226"/>
        <v>94.809052580229277</v>
      </c>
      <c r="I484" s="38">
        <f t="shared" si="227"/>
        <v>-595.89999999999964</v>
      </c>
    </row>
    <row r="485" spans="1:9" ht="63.75">
      <c r="A485" s="12" t="s">
        <v>230</v>
      </c>
      <c r="B485" s="32" t="s">
        <v>46</v>
      </c>
      <c r="C485" s="32" t="s">
        <v>12</v>
      </c>
      <c r="D485" s="32" t="s">
        <v>802</v>
      </c>
      <c r="E485" s="32">
        <v>600</v>
      </c>
      <c r="F485" s="5">
        <v>40084.400000000001</v>
      </c>
      <c r="G485" s="5">
        <v>39859.300000000003</v>
      </c>
      <c r="H485" s="13">
        <f t="shared" si="226"/>
        <v>99.438434902356036</v>
      </c>
      <c r="I485" s="38">
        <f t="shared" si="227"/>
        <v>-225.09999999999854</v>
      </c>
    </row>
    <row r="486" spans="1:9" ht="38.25">
      <c r="A486" s="12" t="s">
        <v>206</v>
      </c>
      <c r="B486" s="32" t="s">
        <v>46</v>
      </c>
      <c r="C486" s="32" t="s">
        <v>12</v>
      </c>
      <c r="D486" s="32" t="s">
        <v>802</v>
      </c>
      <c r="E486" s="32">
        <v>800</v>
      </c>
      <c r="F486" s="5">
        <v>6</v>
      </c>
      <c r="G486" s="5">
        <v>0</v>
      </c>
      <c r="H486" s="13">
        <f t="shared" si="226"/>
        <v>0</v>
      </c>
      <c r="I486" s="38">
        <f t="shared" si="227"/>
        <v>-6</v>
      </c>
    </row>
    <row r="487" spans="1:9" ht="76.5">
      <c r="A487" s="33" t="s">
        <v>401</v>
      </c>
      <c r="B487" s="30" t="s">
        <v>46</v>
      </c>
      <c r="C487" s="30" t="s">
        <v>12</v>
      </c>
      <c r="D487" s="30" t="s">
        <v>803</v>
      </c>
      <c r="E487" s="30"/>
      <c r="F487" s="6">
        <f>F488</f>
        <v>858</v>
      </c>
      <c r="G487" s="6">
        <f>G488</f>
        <v>845.6</v>
      </c>
      <c r="H487" s="11">
        <f t="shared" ref="H487" si="238">G487/F487*100</f>
        <v>98.554778554778551</v>
      </c>
      <c r="I487" s="37">
        <f t="shared" ref="I487" si="239">G487-F487</f>
        <v>-12.399999999999977</v>
      </c>
    </row>
    <row r="488" spans="1:9">
      <c r="A488" s="8" t="s">
        <v>32</v>
      </c>
      <c r="B488" s="30" t="s">
        <v>46</v>
      </c>
      <c r="C488" s="30" t="s">
        <v>12</v>
      </c>
      <c r="D488" s="30" t="s">
        <v>804</v>
      </c>
      <c r="E488" s="30"/>
      <c r="F488" s="6">
        <f>SUM(F489:F490)</f>
        <v>858</v>
      </c>
      <c r="G488" s="6">
        <f>SUM(G489:G490)</f>
        <v>845.6</v>
      </c>
      <c r="H488" s="11">
        <f t="shared" si="226"/>
        <v>98.554778554778551</v>
      </c>
      <c r="I488" s="37">
        <f t="shared" si="227"/>
        <v>-12.399999999999977</v>
      </c>
    </row>
    <row r="489" spans="1:9" ht="38.25">
      <c r="A489" s="12" t="s">
        <v>196</v>
      </c>
      <c r="B489" s="32" t="s">
        <v>46</v>
      </c>
      <c r="C489" s="32" t="s">
        <v>12</v>
      </c>
      <c r="D489" s="32" t="s">
        <v>804</v>
      </c>
      <c r="E489" s="32">
        <v>200</v>
      </c>
      <c r="F489" s="5">
        <v>537.6</v>
      </c>
      <c r="G489" s="5">
        <v>525.20000000000005</v>
      </c>
      <c r="H489" s="13">
        <f t="shared" si="226"/>
        <v>97.69345238095238</v>
      </c>
      <c r="I489" s="38">
        <f t="shared" si="227"/>
        <v>-12.399999999999977</v>
      </c>
    </row>
    <row r="490" spans="1:9" ht="38.25">
      <c r="A490" s="12" t="s">
        <v>229</v>
      </c>
      <c r="B490" s="32" t="s">
        <v>46</v>
      </c>
      <c r="C490" s="32" t="s">
        <v>12</v>
      </c>
      <c r="D490" s="32" t="s">
        <v>804</v>
      </c>
      <c r="E490" s="32">
        <v>600</v>
      </c>
      <c r="F490" s="5">
        <v>320.39999999999998</v>
      </c>
      <c r="G490" s="5">
        <v>320.39999999999998</v>
      </c>
      <c r="H490" s="13">
        <f t="shared" si="226"/>
        <v>100</v>
      </c>
      <c r="I490" s="38">
        <f t="shared" si="227"/>
        <v>0</v>
      </c>
    </row>
    <row r="491" spans="1:9" ht="25.5">
      <c r="A491" s="33" t="s">
        <v>512</v>
      </c>
      <c r="B491" s="30" t="s">
        <v>46</v>
      </c>
      <c r="C491" s="30" t="s">
        <v>12</v>
      </c>
      <c r="D491" s="30" t="s">
        <v>805</v>
      </c>
      <c r="E491" s="30"/>
      <c r="F491" s="6">
        <f>F492</f>
        <v>47733.9</v>
      </c>
      <c r="G491" s="6">
        <f>G492</f>
        <v>47733.9</v>
      </c>
      <c r="H491" s="11">
        <f t="shared" si="226"/>
        <v>100</v>
      </c>
      <c r="I491" s="37">
        <f t="shared" si="227"/>
        <v>0</v>
      </c>
    </row>
    <row r="492" spans="1:9" ht="25.5">
      <c r="A492" s="8" t="s">
        <v>78</v>
      </c>
      <c r="B492" s="30" t="s">
        <v>46</v>
      </c>
      <c r="C492" s="30" t="s">
        <v>12</v>
      </c>
      <c r="D492" s="30" t="s">
        <v>806</v>
      </c>
      <c r="E492" s="30"/>
      <c r="F492" s="6">
        <f>F493</f>
        <v>47733.9</v>
      </c>
      <c r="G492" s="6">
        <f>G493</f>
        <v>47733.9</v>
      </c>
      <c r="H492" s="11">
        <f t="shared" ref="H492:H493" si="240">G492/F492*100</f>
        <v>100</v>
      </c>
      <c r="I492" s="37">
        <f t="shared" ref="I492:I493" si="241">G492-F492</f>
        <v>0</v>
      </c>
    </row>
    <row r="493" spans="1:9" ht="38.25">
      <c r="A493" s="12" t="s">
        <v>455</v>
      </c>
      <c r="B493" s="32" t="s">
        <v>46</v>
      </c>
      <c r="C493" s="32" t="s">
        <v>12</v>
      </c>
      <c r="D493" s="32" t="s">
        <v>806</v>
      </c>
      <c r="E493" s="32" t="s">
        <v>170</v>
      </c>
      <c r="F493" s="5">
        <v>47733.9</v>
      </c>
      <c r="G493" s="5">
        <v>47733.9</v>
      </c>
      <c r="H493" s="13">
        <f t="shared" si="240"/>
        <v>100</v>
      </c>
      <c r="I493" s="38">
        <f t="shared" si="241"/>
        <v>0</v>
      </c>
    </row>
    <row r="494" spans="1:9" ht="27">
      <c r="A494" s="28" t="s">
        <v>361</v>
      </c>
      <c r="B494" s="30" t="s">
        <v>46</v>
      </c>
      <c r="C494" s="30" t="s">
        <v>12</v>
      </c>
      <c r="D494" s="30" t="s">
        <v>807</v>
      </c>
      <c r="E494" s="30"/>
      <c r="F494" s="6">
        <f>F495</f>
        <v>8793.1</v>
      </c>
      <c r="G494" s="6">
        <f>G495</f>
        <v>8240.6</v>
      </c>
      <c r="H494" s="11">
        <f t="shared" ref="H494:H495" si="242">G494/F494*100</f>
        <v>93.716664202613416</v>
      </c>
      <c r="I494" s="37">
        <f t="shared" ref="I494:I495" si="243">G494-F494</f>
        <v>-552.5</v>
      </c>
    </row>
    <row r="495" spans="1:9" ht="38.25">
      <c r="A495" s="33" t="s">
        <v>402</v>
      </c>
      <c r="B495" s="30" t="s">
        <v>46</v>
      </c>
      <c r="C495" s="30" t="s">
        <v>12</v>
      </c>
      <c r="D495" s="30" t="s">
        <v>808</v>
      </c>
      <c r="E495" s="30"/>
      <c r="F495" s="6">
        <f>F496+F498</f>
        <v>8793.1</v>
      </c>
      <c r="G495" s="6">
        <f>G496+G498</f>
        <v>8240.6</v>
      </c>
      <c r="H495" s="11">
        <f t="shared" si="242"/>
        <v>93.716664202613416</v>
      </c>
      <c r="I495" s="37">
        <f t="shared" si="243"/>
        <v>-552.5</v>
      </c>
    </row>
    <row r="496" spans="1:9" ht="25.5">
      <c r="A496" s="8" t="s">
        <v>35</v>
      </c>
      <c r="B496" s="30" t="s">
        <v>46</v>
      </c>
      <c r="C496" s="30" t="s">
        <v>12</v>
      </c>
      <c r="D496" s="30" t="s">
        <v>809</v>
      </c>
      <c r="E496" s="30"/>
      <c r="F496" s="6">
        <f>SUM(F497)</f>
        <v>8532.6</v>
      </c>
      <c r="G496" s="6">
        <f>SUM(G497)</f>
        <v>8154.2</v>
      </c>
      <c r="H496" s="11">
        <f t="shared" si="226"/>
        <v>95.56524388814664</v>
      </c>
      <c r="I496" s="37">
        <f t="shared" si="227"/>
        <v>-378.40000000000055</v>
      </c>
    </row>
    <row r="497" spans="1:9" ht="63.75">
      <c r="A497" s="12" t="s">
        <v>220</v>
      </c>
      <c r="B497" s="32" t="s">
        <v>46</v>
      </c>
      <c r="C497" s="32" t="s">
        <v>12</v>
      </c>
      <c r="D497" s="32" t="s">
        <v>809</v>
      </c>
      <c r="E497" s="32">
        <v>600</v>
      </c>
      <c r="F497" s="5">
        <v>8532.6</v>
      </c>
      <c r="G497" s="5">
        <v>8154.2</v>
      </c>
      <c r="H497" s="13">
        <f t="shared" si="226"/>
        <v>95.56524388814664</v>
      </c>
      <c r="I497" s="38">
        <f t="shared" si="227"/>
        <v>-378.40000000000055</v>
      </c>
    </row>
    <row r="498" spans="1:9" ht="51">
      <c r="A498" s="8" t="s">
        <v>426</v>
      </c>
      <c r="B498" s="30" t="s">
        <v>46</v>
      </c>
      <c r="C498" s="30" t="s">
        <v>12</v>
      </c>
      <c r="D498" s="30" t="s">
        <v>810</v>
      </c>
      <c r="E498" s="32"/>
      <c r="F498" s="6">
        <f>F499</f>
        <v>260.5</v>
      </c>
      <c r="G498" s="6">
        <f>G499</f>
        <v>86.4</v>
      </c>
      <c r="H498" s="11">
        <f t="shared" ref="H498:H499" si="244">G498/F498*100</f>
        <v>33.166986564299428</v>
      </c>
      <c r="I498" s="37">
        <f t="shared" ref="I498:I499" si="245">G498-F498</f>
        <v>-174.1</v>
      </c>
    </row>
    <row r="499" spans="1:9" ht="89.25">
      <c r="A499" s="12" t="s">
        <v>450</v>
      </c>
      <c r="B499" s="32" t="s">
        <v>46</v>
      </c>
      <c r="C499" s="32" t="s">
        <v>12</v>
      </c>
      <c r="D499" s="32" t="s">
        <v>810</v>
      </c>
      <c r="E499" s="32" t="s">
        <v>451</v>
      </c>
      <c r="F499" s="5">
        <v>260.5</v>
      </c>
      <c r="G499" s="5">
        <v>86.4</v>
      </c>
      <c r="H499" s="13">
        <f t="shared" si="244"/>
        <v>33.166986564299428</v>
      </c>
      <c r="I499" s="38">
        <f t="shared" si="245"/>
        <v>-174.1</v>
      </c>
    </row>
    <row r="500" spans="1:9" ht="38.25">
      <c r="A500" s="8" t="s">
        <v>575</v>
      </c>
      <c r="B500" s="30" t="s">
        <v>46</v>
      </c>
      <c r="C500" s="30" t="s">
        <v>12</v>
      </c>
      <c r="D500" s="30" t="s">
        <v>29</v>
      </c>
      <c r="E500" s="32"/>
      <c r="F500" s="6">
        <f t="shared" ref="F500:G503" si="246">F501</f>
        <v>60</v>
      </c>
      <c r="G500" s="6">
        <f t="shared" si="246"/>
        <v>60</v>
      </c>
      <c r="H500" s="11">
        <f t="shared" ref="H500:H502" si="247">G500/F500*100</f>
        <v>100</v>
      </c>
      <c r="I500" s="37">
        <f t="shared" ref="I500:I502" si="248">G500-F500</f>
        <v>0</v>
      </c>
    </row>
    <row r="501" spans="1:9" ht="25.5">
      <c r="A501" s="8" t="s">
        <v>576</v>
      </c>
      <c r="B501" s="30" t="s">
        <v>46</v>
      </c>
      <c r="C501" s="30" t="s">
        <v>12</v>
      </c>
      <c r="D501" s="30" t="s">
        <v>754</v>
      </c>
      <c r="E501" s="32"/>
      <c r="F501" s="6">
        <f t="shared" si="246"/>
        <v>60</v>
      </c>
      <c r="G501" s="6">
        <f t="shared" si="246"/>
        <v>60</v>
      </c>
      <c r="H501" s="11">
        <f t="shared" si="247"/>
        <v>100</v>
      </c>
      <c r="I501" s="37">
        <f t="shared" si="248"/>
        <v>0</v>
      </c>
    </row>
    <row r="502" spans="1:9" ht="51">
      <c r="A502" s="8" t="s">
        <v>577</v>
      </c>
      <c r="B502" s="30" t="s">
        <v>46</v>
      </c>
      <c r="C502" s="30" t="s">
        <v>12</v>
      </c>
      <c r="D502" s="30" t="s">
        <v>755</v>
      </c>
      <c r="E502" s="32"/>
      <c r="F502" s="6">
        <f t="shared" si="246"/>
        <v>60</v>
      </c>
      <c r="G502" s="6">
        <f t="shared" si="246"/>
        <v>60</v>
      </c>
      <c r="H502" s="11">
        <f t="shared" si="247"/>
        <v>100</v>
      </c>
      <c r="I502" s="37">
        <f t="shared" si="248"/>
        <v>0</v>
      </c>
    </row>
    <row r="503" spans="1:9">
      <c r="A503" s="8" t="s">
        <v>32</v>
      </c>
      <c r="B503" s="30" t="s">
        <v>46</v>
      </c>
      <c r="C503" s="30" t="s">
        <v>12</v>
      </c>
      <c r="D503" s="30" t="s">
        <v>756</v>
      </c>
      <c r="E503" s="30"/>
      <c r="F503" s="6">
        <f t="shared" si="246"/>
        <v>60</v>
      </c>
      <c r="G503" s="6">
        <f t="shared" si="246"/>
        <v>60</v>
      </c>
      <c r="H503" s="11">
        <f t="shared" ref="H503:H504" si="249">G503/F503*100</f>
        <v>100</v>
      </c>
      <c r="I503" s="37">
        <f t="shared" ref="I503:I504" si="250">G503-F503</f>
        <v>0</v>
      </c>
    </row>
    <row r="504" spans="1:9" ht="38.25">
      <c r="A504" s="12" t="s">
        <v>229</v>
      </c>
      <c r="B504" s="32" t="s">
        <v>46</v>
      </c>
      <c r="C504" s="32" t="s">
        <v>12</v>
      </c>
      <c r="D504" s="32" t="s">
        <v>756</v>
      </c>
      <c r="E504" s="32" t="s">
        <v>451</v>
      </c>
      <c r="F504" s="5">
        <v>60</v>
      </c>
      <c r="G504" s="5">
        <v>60</v>
      </c>
      <c r="H504" s="13">
        <f t="shared" si="249"/>
        <v>100</v>
      </c>
      <c r="I504" s="38">
        <f t="shared" si="250"/>
        <v>0</v>
      </c>
    </row>
    <row r="505" spans="1:9" ht="25.5">
      <c r="A505" s="8" t="s">
        <v>87</v>
      </c>
      <c r="B505" s="30" t="s">
        <v>46</v>
      </c>
      <c r="C505" s="30" t="s">
        <v>20</v>
      </c>
      <c r="D505" s="30"/>
      <c r="E505" s="30"/>
      <c r="F505" s="6">
        <f>F506</f>
        <v>30641.1</v>
      </c>
      <c r="G505" s="6">
        <f>G506</f>
        <v>30012.9</v>
      </c>
      <c r="H505" s="11">
        <f t="shared" si="226"/>
        <v>97.949812506731163</v>
      </c>
      <c r="I505" s="37">
        <f t="shared" si="227"/>
        <v>-628.19999999999709</v>
      </c>
    </row>
    <row r="506" spans="1:9" ht="38.25">
      <c r="A506" s="15" t="s">
        <v>358</v>
      </c>
      <c r="B506" s="30" t="s">
        <v>46</v>
      </c>
      <c r="C506" s="30" t="s">
        <v>20</v>
      </c>
      <c r="D506" s="30" t="s">
        <v>24</v>
      </c>
      <c r="E506" s="30"/>
      <c r="F506" s="6">
        <f>F507+F513</f>
        <v>30641.1</v>
      </c>
      <c r="G506" s="6">
        <f>G507+G513</f>
        <v>30012.9</v>
      </c>
      <c r="H506" s="11">
        <f t="shared" si="226"/>
        <v>97.949812506731163</v>
      </c>
      <c r="I506" s="37">
        <f t="shared" si="227"/>
        <v>-628.19999999999709</v>
      </c>
    </row>
    <row r="507" spans="1:9" ht="27">
      <c r="A507" s="28" t="s">
        <v>361</v>
      </c>
      <c r="B507" s="30" t="s">
        <v>46</v>
      </c>
      <c r="C507" s="30" t="s">
        <v>20</v>
      </c>
      <c r="D507" s="30" t="s">
        <v>807</v>
      </c>
      <c r="E507" s="30"/>
      <c r="F507" s="6">
        <f>F508</f>
        <v>3176.3</v>
      </c>
      <c r="G507" s="6">
        <f>G508</f>
        <v>3176.2</v>
      </c>
      <c r="H507" s="11">
        <f t="shared" si="226"/>
        <v>99.996851682775542</v>
      </c>
      <c r="I507" s="37">
        <f t="shared" si="227"/>
        <v>-0.1000000000003638</v>
      </c>
    </row>
    <row r="508" spans="1:9" ht="63.75">
      <c r="A508" s="33" t="s">
        <v>403</v>
      </c>
      <c r="B508" s="30" t="s">
        <v>46</v>
      </c>
      <c r="C508" s="30" t="s">
        <v>20</v>
      </c>
      <c r="D508" s="30" t="s">
        <v>811</v>
      </c>
      <c r="E508" s="30"/>
      <c r="F508" s="6">
        <f>F509+F511</f>
        <v>3176.3</v>
      </c>
      <c r="G508" s="6">
        <f>G509+G511</f>
        <v>3176.2</v>
      </c>
      <c r="H508" s="11">
        <f t="shared" ref="H508" si="251">G508/F508*100</f>
        <v>99.996851682775542</v>
      </c>
      <c r="I508" s="37">
        <f t="shared" ref="I508" si="252">G508-F508</f>
        <v>-0.1000000000003638</v>
      </c>
    </row>
    <row r="509" spans="1:9" ht="25.5">
      <c r="A509" s="8" t="s">
        <v>23</v>
      </c>
      <c r="B509" s="30" t="s">
        <v>46</v>
      </c>
      <c r="C509" s="30" t="s">
        <v>20</v>
      </c>
      <c r="D509" s="30" t="s">
        <v>812</v>
      </c>
      <c r="E509" s="30"/>
      <c r="F509" s="6">
        <f>SUM(F510)</f>
        <v>136</v>
      </c>
      <c r="G509" s="6">
        <f>SUM(G510)</f>
        <v>136</v>
      </c>
      <c r="H509" s="11">
        <f t="shared" si="226"/>
        <v>100</v>
      </c>
      <c r="I509" s="37">
        <f t="shared" si="227"/>
        <v>0</v>
      </c>
    </row>
    <row r="510" spans="1:9" ht="51">
      <c r="A510" s="12" t="s">
        <v>193</v>
      </c>
      <c r="B510" s="32" t="s">
        <v>46</v>
      </c>
      <c r="C510" s="32" t="s">
        <v>20</v>
      </c>
      <c r="D510" s="32" t="s">
        <v>812</v>
      </c>
      <c r="E510" s="32">
        <v>200</v>
      </c>
      <c r="F510" s="5">
        <v>136</v>
      </c>
      <c r="G510" s="5">
        <v>136</v>
      </c>
      <c r="H510" s="13">
        <f t="shared" si="226"/>
        <v>100</v>
      </c>
      <c r="I510" s="38">
        <f t="shared" si="227"/>
        <v>0</v>
      </c>
    </row>
    <row r="511" spans="1:9" ht="38.25">
      <c r="A511" s="8" t="s">
        <v>88</v>
      </c>
      <c r="B511" s="30" t="s">
        <v>46</v>
      </c>
      <c r="C511" s="30" t="s">
        <v>20</v>
      </c>
      <c r="D511" s="30" t="s">
        <v>813</v>
      </c>
      <c r="E511" s="30"/>
      <c r="F511" s="6">
        <f>SUM(F512)</f>
        <v>3040.3</v>
      </c>
      <c r="G511" s="6">
        <f>SUM(G512)</f>
        <v>3040.2</v>
      </c>
      <c r="H511" s="11">
        <f t="shared" si="226"/>
        <v>99.996710850902858</v>
      </c>
      <c r="I511" s="37">
        <f t="shared" si="227"/>
        <v>-0.1000000000003638</v>
      </c>
    </row>
    <row r="512" spans="1:9" ht="51">
      <c r="A512" s="12" t="s">
        <v>211</v>
      </c>
      <c r="B512" s="32" t="s">
        <v>46</v>
      </c>
      <c r="C512" s="32" t="s">
        <v>20</v>
      </c>
      <c r="D512" s="32" t="s">
        <v>813</v>
      </c>
      <c r="E512" s="32">
        <v>500</v>
      </c>
      <c r="F512" s="5">
        <v>3040.3</v>
      </c>
      <c r="G512" s="5">
        <v>3040.2</v>
      </c>
      <c r="H512" s="13">
        <f t="shared" si="226"/>
        <v>99.996710850902858</v>
      </c>
      <c r="I512" s="38">
        <f t="shared" si="227"/>
        <v>-0.1000000000003638</v>
      </c>
    </row>
    <row r="513" spans="1:9" ht="27">
      <c r="A513" s="28" t="s">
        <v>344</v>
      </c>
      <c r="B513" s="30" t="s">
        <v>46</v>
      </c>
      <c r="C513" s="30" t="s">
        <v>20</v>
      </c>
      <c r="D513" s="30" t="s">
        <v>814</v>
      </c>
      <c r="E513" s="30"/>
      <c r="F513" s="6">
        <f>F514</f>
        <v>27464.799999999999</v>
      </c>
      <c r="G513" s="6">
        <f>G514</f>
        <v>26836.7</v>
      </c>
      <c r="H513" s="11">
        <f t="shared" ref="H513" si="253">G513/F513*100</f>
        <v>97.713072733098372</v>
      </c>
      <c r="I513" s="37">
        <f t="shared" ref="I513" si="254">G513-F513</f>
        <v>-628.09999999999854</v>
      </c>
    </row>
    <row r="514" spans="1:9" ht="38.25">
      <c r="A514" s="33" t="s">
        <v>390</v>
      </c>
      <c r="B514" s="30" t="s">
        <v>46</v>
      </c>
      <c r="C514" s="30" t="s">
        <v>20</v>
      </c>
      <c r="D514" s="30" t="s">
        <v>815</v>
      </c>
      <c r="E514" s="30"/>
      <c r="F514" s="6">
        <f>F515+F519+F521</f>
        <v>27464.799999999999</v>
      </c>
      <c r="G514" s="6">
        <f>G515+G519+G521</f>
        <v>26836.7</v>
      </c>
      <c r="H514" s="11">
        <f>G514/F514*100</f>
        <v>97.713072733098372</v>
      </c>
      <c r="I514" s="37">
        <f>G514-F514</f>
        <v>-628.09999999999854</v>
      </c>
    </row>
    <row r="515" spans="1:9" ht="25.5">
      <c r="A515" s="8" t="s">
        <v>124</v>
      </c>
      <c r="B515" s="30" t="s">
        <v>46</v>
      </c>
      <c r="C515" s="30" t="s">
        <v>20</v>
      </c>
      <c r="D515" s="30" t="s">
        <v>816</v>
      </c>
      <c r="E515" s="30"/>
      <c r="F515" s="6">
        <f>SUM(F516:F518)</f>
        <v>22939</v>
      </c>
      <c r="G515" s="6">
        <f>SUM(G516:G518)</f>
        <v>22651.7</v>
      </c>
      <c r="H515" s="11">
        <f t="shared" si="226"/>
        <v>98.747547844282664</v>
      </c>
      <c r="I515" s="37">
        <f t="shared" si="227"/>
        <v>-287.29999999999927</v>
      </c>
    </row>
    <row r="516" spans="1:9" ht="102">
      <c r="A516" s="12" t="s">
        <v>183</v>
      </c>
      <c r="B516" s="32" t="s">
        <v>46</v>
      </c>
      <c r="C516" s="32" t="s">
        <v>20</v>
      </c>
      <c r="D516" s="32" t="s">
        <v>816</v>
      </c>
      <c r="E516" s="32">
        <v>100</v>
      </c>
      <c r="F516" s="5">
        <v>21376</v>
      </c>
      <c r="G516" s="5">
        <v>21111.8</v>
      </c>
      <c r="H516" s="13">
        <f t="shared" si="226"/>
        <v>98.764034431137731</v>
      </c>
      <c r="I516" s="38">
        <f t="shared" si="227"/>
        <v>-264.20000000000073</v>
      </c>
    </row>
    <row r="517" spans="1:9" ht="63.75">
      <c r="A517" s="12" t="s">
        <v>288</v>
      </c>
      <c r="B517" s="32" t="s">
        <v>46</v>
      </c>
      <c r="C517" s="32" t="s">
        <v>20</v>
      </c>
      <c r="D517" s="32" t="s">
        <v>816</v>
      </c>
      <c r="E517" s="32">
        <v>200</v>
      </c>
      <c r="F517" s="5">
        <v>1559</v>
      </c>
      <c r="G517" s="5">
        <v>1539.9</v>
      </c>
      <c r="H517" s="13">
        <f t="shared" si="226"/>
        <v>98.774855676715845</v>
      </c>
      <c r="I517" s="38">
        <f t="shared" si="227"/>
        <v>-19.099999999999909</v>
      </c>
    </row>
    <row r="518" spans="1:9" ht="38.25">
      <c r="A518" s="12" t="s">
        <v>206</v>
      </c>
      <c r="B518" s="32" t="s">
        <v>46</v>
      </c>
      <c r="C518" s="32" t="s">
        <v>20</v>
      </c>
      <c r="D518" s="32" t="s">
        <v>816</v>
      </c>
      <c r="E518" s="32" t="s">
        <v>168</v>
      </c>
      <c r="F518" s="5">
        <v>4</v>
      </c>
      <c r="G518" s="5">
        <v>0</v>
      </c>
      <c r="H518" s="13">
        <f t="shared" ref="H518" si="255">G518/F518*100</f>
        <v>0</v>
      </c>
      <c r="I518" s="38">
        <f t="shared" ref="I518" si="256">G518-F518</f>
        <v>-4</v>
      </c>
    </row>
    <row r="519" spans="1:9" ht="51">
      <c r="A519" s="8" t="s">
        <v>426</v>
      </c>
      <c r="B519" s="30" t="s">
        <v>46</v>
      </c>
      <c r="C519" s="30" t="s">
        <v>20</v>
      </c>
      <c r="D519" s="30" t="s">
        <v>817</v>
      </c>
      <c r="E519" s="32"/>
      <c r="F519" s="6">
        <f>F520</f>
        <v>622.1</v>
      </c>
      <c r="G519" s="6">
        <f>G520</f>
        <v>547.20000000000005</v>
      </c>
      <c r="H519" s="11">
        <f t="shared" ref="H519:H520" si="257">G519/F519*100</f>
        <v>87.960135026523062</v>
      </c>
      <c r="I519" s="37">
        <f t="shared" ref="I519:I520" si="258">G519-F519</f>
        <v>-74.899999999999977</v>
      </c>
    </row>
    <row r="520" spans="1:9" ht="127.5">
      <c r="A520" s="12" t="s">
        <v>490</v>
      </c>
      <c r="B520" s="32" t="s">
        <v>46</v>
      </c>
      <c r="C520" s="32" t="s">
        <v>20</v>
      </c>
      <c r="D520" s="32" t="s">
        <v>817</v>
      </c>
      <c r="E520" s="32" t="s">
        <v>166</v>
      </c>
      <c r="F520" s="5">
        <v>622.1</v>
      </c>
      <c r="G520" s="5">
        <v>547.20000000000005</v>
      </c>
      <c r="H520" s="13">
        <f t="shared" si="257"/>
        <v>87.960135026523062</v>
      </c>
      <c r="I520" s="38">
        <f t="shared" si="258"/>
        <v>-74.899999999999977</v>
      </c>
    </row>
    <row r="521" spans="1:9" ht="25.5">
      <c r="A521" s="8" t="s">
        <v>19</v>
      </c>
      <c r="B521" s="30" t="s">
        <v>46</v>
      </c>
      <c r="C521" s="30" t="s">
        <v>20</v>
      </c>
      <c r="D521" s="30" t="s">
        <v>818</v>
      </c>
      <c r="E521" s="30"/>
      <c r="F521" s="6">
        <f>SUM(F522:F524)</f>
        <v>3903.7</v>
      </c>
      <c r="G521" s="6">
        <f>SUM(G522:G524)</f>
        <v>3637.7999999999997</v>
      </c>
      <c r="H521" s="11">
        <f t="shared" si="226"/>
        <v>93.188513461587718</v>
      </c>
      <c r="I521" s="37">
        <f t="shared" si="227"/>
        <v>-265.90000000000009</v>
      </c>
    </row>
    <row r="522" spans="1:9" ht="102">
      <c r="A522" s="12" t="s">
        <v>173</v>
      </c>
      <c r="B522" s="32" t="s">
        <v>46</v>
      </c>
      <c r="C522" s="32" t="s">
        <v>20</v>
      </c>
      <c r="D522" s="32" t="s">
        <v>818</v>
      </c>
      <c r="E522" s="32">
        <v>100</v>
      </c>
      <c r="F522" s="5">
        <v>3588.2</v>
      </c>
      <c r="G522" s="5">
        <v>3343.2</v>
      </c>
      <c r="H522" s="13">
        <f t="shared" si="226"/>
        <v>93.172063987514633</v>
      </c>
      <c r="I522" s="38">
        <f t="shared" si="227"/>
        <v>-245</v>
      </c>
    </row>
    <row r="523" spans="1:9" ht="51">
      <c r="A523" s="12" t="s">
        <v>191</v>
      </c>
      <c r="B523" s="32" t="s">
        <v>46</v>
      </c>
      <c r="C523" s="32" t="s">
        <v>20</v>
      </c>
      <c r="D523" s="32" t="s">
        <v>818</v>
      </c>
      <c r="E523" s="32">
        <v>200</v>
      </c>
      <c r="F523" s="5">
        <v>309.89999999999998</v>
      </c>
      <c r="G523" s="5">
        <v>291</v>
      </c>
      <c r="H523" s="13">
        <f t="shared" si="226"/>
        <v>93.90125847047436</v>
      </c>
      <c r="I523" s="38">
        <f t="shared" si="227"/>
        <v>-18.899999999999977</v>
      </c>
    </row>
    <row r="524" spans="1:9" ht="38.25">
      <c r="A524" s="12" t="s">
        <v>201</v>
      </c>
      <c r="B524" s="32" t="s">
        <v>46</v>
      </c>
      <c r="C524" s="32" t="s">
        <v>20</v>
      </c>
      <c r="D524" s="32" t="s">
        <v>818</v>
      </c>
      <c r="E524" s="32">
        <v>800</v>
      </c>
      <c r="F524" s="5">
        <v>5.6</v>
      </c>
      <c r="G524" s="5">
        <v>3.6</v>
      </c>
      <c r="H524" s="13">
        <f t="shared" si="226"/>
        <v>64.285714285714292</v>
      </c>
      <c r="I524" s="38">
        <f t="shared" si="227"/>
        <v>-1.9999999999999996</v>
      </c>
    </row>
    <row r="525" spans="1:9">
      <c r="A525" s="8" t="s">
        <v>89</v>
      </c>
      <c r="B525" s="30" t="s">
        <v>39</v>
      </c>
      <c r="C525" s="30"/>
      <c r="D525" s="30"/>
      <c r="E525" s="30"/>
      <c r="F525" s="6">
        <f t="shared" ref="F525:G527" si="259">F526</f>
        <v>11367.4</v>
      </c>
      <c r="G525" s="6">
        <f t="shared" si="259"/>
        <v>11367.3</v>
      </c>
      <c r="H525" s="11">
        <f t="shared" si="158"/>
        <v>99.999120291359503</v>
      </c>
      <c r="I525" s="37">
        <f t="shared" si="159"/>
        <v>-0.1000000000003638</v>
      </c>
    </row>
    <row r="526" spans="1:9">
      <c r="A526" s="8" t="s">
        <v>457</v>
      </c>
      <c r="B526" s="30" t="s">
        <v>39</v>
      </c>
      <c r="C526" s="30" t="s">
        <v>39</v>
      </c>
      <c r="D526" s="30"/>
      <c r="E526" s="30"/>
      <c r="F526" s="6">
        <f t="shared" si="259"/>
        <v>11367.4</v>
      </c>
      <c r="G526" s="6">
        <f t="shared" si="259"/>
        <v>11367.3</v>
      </c>
      <c r="H526" s="11">
        <f t="shared" si="158"/>
        <v>99.999120291359503</v>
      </c>
      <c r="I526" s="37">
        <f t="shared" si="159"/>
        <v>-0.1000000000003638</v>
      </c>
    </row>
    <row r="527" spans="1:9" ht="51">
      <c r="A527" s="17" t="s">
        <v>340</v>
      </c>
      <c r="B527" s="30" t="s">
        <v>39</v>
      </c>
      <c r="C527" s="30" t="s">
        <v>39</v>
      </c>
      <c r="D527" s="30" t="s">
        <v>39</v>
      </c>
      <c r="E527" s="32"/>
      <c r="F527" s="6">
        <f t="shared" si="259"/>
        <v>11367.4</v>
      </c>
      <c r="G527" s="6">
        <f t="shared" si="259"/>
        <v>11367.3</v>
      </c>
      <c r="H527" s="11">
        <f t="shared" ref="H527" si="260">G527/F527*100</f>
        <v>99.999120291359503</v>
      </c>
      <c r="I527" s="37">
        <f t="shared" ref="I527" si="261">G527-F527</f>
        <v>-0.1000000000003638</v>
      </c>
    </row>
    <row r="528" spans="1:9" ht="27">
      <c r="A528" s="16" t="s">
        <v>587</v>
      </c>
      <c r="B528" s="30" t="s">
        <v>39</v>
      </c>
      <c r="C528" s="30" t="s">
        <v>39</v>
      </c>
      <c r="D528" s="30" t="s">
        <v>819</v>
      </c>
      <c r="E528" s="30"/>
      <c r="F528" s="6">
        <f>F529+F532</f>
        <v>11367.4</v>
      </c>
      <c r="G528" s="6">
        <f>G529+G532</f>
        <v>11367.3</v>
      </c>
      <c r="H528" s="11">
        <f t="shared" si="158"/>
        <v>99.999120291359503</v>
      </c>
      <c r="I528" s="37">
        <f t="shared" si="159"/>
        <v>-0.1000000000003638</v>
      </c>
    </row>
    <row r="529" spans="1:9" ht="76.5">
      <c r="A529" s="33" t="s">
        <v>588</v>
      </c>
      <c r="B529" s="30" t="s">
        <v>39</v>
      </c>
      <c r="C529" s="30" t="s">
        <v>39</v>
      </c>
      <c r="D529" s="30" t="s">
        <v>820</v>
      </c>
      <c r="E529" s="30"/>
      <c r="F529" s="6">
        <f>F530</f>
        <v>9093.9</v>
      </c>
      <c r="G529" s="6">
        <f>G530</f>
        <v>9093.7999999999993</v>
      </c>
      <c r="H529" s="11">
        <f t="shared" ref="H529" si="262">G529/F529*100</f>
        <v>99.998900361780969</v>
      </c>
      <c r="I529" s="37">
        <f t="shared" ref="I529" si="263">G529-F529</f>
        <v>-0.1000000000003638</v>
      </c>
    </row>
    <row r="530" spans="1:9" ht="51">
      <c r="A530" s="8" t="s">
        <v>458</v>
      </c>
      <c r="B530" s="30" t="s">
        <v>39</v>
      </c>
      <c r="C530" s="30" t="s">
        <v>39</v>
      </c>
      <c r="D530" s="30" t="s">
        <v>821</v>
      </c>
      <c r="E530" s="30"/>
      <c r="F530" s="6">
        <f>SUM(F531)</f>
        <v>9093.9</v>
      </c>
      <c r="G530" s="6">
        <f>SUM(G531)</f>
        <v>9093.7999999999993</v>
      </c>
      <c r="H530" s="11">
        <f t="shared" si="158"/>
        <v>99.998900361780969</v>
      </c>
      <c r="I530" s="37">
        <f t="shared" si="159"/>
        <v>-0.1000000000003638</v>
      </c>
    </row>
    <row r="531" spans="1:9" ht="89.25">
      <c r="A531" s="12" t="s">
        <v>460</v>
      </c>
      <c r="B531" s="32" t="s">
        <v>39</v>
      </c>
      <c r="C531" s="32" t="s">
        <v>39</v>
      </c>
      <c r="D531" s="32" t="s">
        <v>821</v>
      </c>
      <c r="E531" s="32" t="s">
        <v>171</v>
      </c>
      <c r="F531" s="5">
        <v>9093.9</v>
      </c>
      <c r="G531" s="5">
        <v>9093.7999999999993</v>
      </c>
      <c r="H531" s="13">
        <f t="shared" si="158"/>
        <v>99.998900361780969</v>
      </c>
      <c r="I531" s="38">
        <f t="shared" si="159"/>
        <v>-0.1000000000003638</v>
      </c>
    </row>
    <row r="532" spans="1:9" ht="63.75">
      <c r="A532" s="8" t="s">
        <v>459</v>
      </c>
      <c r="B532" s="30" t="s">
        <v>39</v>
      </c>
      <c r="C532" s="30" t="s">
        <v>39</v>
      </c>
      <c r="D532" s="30" t="s">
        <v>822</v>
      </c>
      <c r="E532" s="30"/>
      <c r="F532" s="6">
        <f>F533</f>
        <v>2273.5</v>
      </c>
      <c r="G532" s="6">
        <f>G533</f>
        <v>2273.5</v>
      </c>
      <c r="H532" s="11">
        <f t="shared" ref="H532:H533" si="264">G532/F532*100</f>
        <v>100</v>
      </c>
      <c r="I532" s="37">
        <f t="shared" ref="I532:I533" si="265">G532-F532</f>
        <v>0</v>
      </c>
    </row>
    <row r="533" spans="1:9" ht="89.25">
      <c r="A533" s="12" t="s">
        <v>461</v>
      </c>
      <c r="B533" s="32" t="s">
        <v>39</v>
      </c>
      <c r="C533" s="32" t="s">
        <v>39</v>
      </c>
      <c r="D533" s="32" t="s">
        <v>822</v>
      </c>
      <c r="E533" s="32" t="s">
        <v>171</v>
      </c>
      <c r="F533" s="5">
        <v>2273.5</v>
      </c>
      <c r="G533" s="5">
        <v>2273.5</v>
      </c>
      <c r="H533" s="13">
        <f t="shared" si="264"/>
        <v>100</v>
      </c>
      <c r="I533" s="38">
        <f t="shared" si="265"/>
        <v>0</v>
      </c>
    </row>
    <row r="534" spans="1:9">
      <c r="A534" s="8" t="s">
        <v>90</v>
      </c>
      <c r="B534" s="30" t="s">
        <v>6</v>
      </c>
      <c r="C534" s="30"/>
      <c r="D534" s="30"/>
      <c r="E534" s="30"/>
      <c r="F534" s="6">
        <f>F535+F546+F562+F698+F746</f>
        <v>306563.09999999998</v>
      </c>
      <c r="G534" s="6">
        <f>G535+G546+G562+G698+G746</f>
        <v>297468.3</v>
      </c>
      <c r="H534" s="11">
        <f t="shared" ref="H534:H545" si="266">G534/F534*100</f>
        <v>97.03330244246618</v>
      </c>
      <c r="I534" s="37">
        <f t="shared" ref="I534:I545" si="267">G534-F534</f>
        <v>-9094.7999999999884</v>
      </c>
    </row>
    <row r="535" spans="1:9">
      <c r="A535" s="8" t="s">
        <v>126</v>
      </c>
      <c r="B535" s="30" t="s">
        <v>6</v>
      </c>
      <c r="C535" s="30" t="s">
        <v>12</v>
      </c>
      <c r="D535" s="30"/>
      <c r="E535" s="30"/>
      <c r="F535" s="6">
        <f>F539+F543</f>
        <v>6425.7</v>
      </c>
      <c r="G535" s="6">
        <f>G539+G543</f>
        <v>6419.2000000000007</v>
      </c>
      <c r="H535" s="11">
        <f t="shared" si="266"/>
        <v>99.898843705744127</v>
      </c>
      <c r="I535" s="37">
        <f t="shared" si="267"/>
        <v>-6.4999999999990905</v>
      </c>
    </row>
    <row r="536" spans="1:9" ht="38.25">
      <c r="A536" s="15" t="s">
        <v>356</v>
      </c>
      <c r="B536" s="30" t="s">
        <v>6</v>
      </c>
      <c r="C536" s="30" t="s">
        <v>12</v>
      </c>
      <c r="D536" s="30" t="s">
        <v>20</v>
      </c>
      <c r="E536" s="30"/>
      <c r="F536" s="6">
        <f>F537</f>
        <v>6425.7</v>
      </c>
      <c r="G536" s="6">
        <f>G537</f>
        <v>6419.2000000000007</v>
      </c>
      <c r="H536" s="11">
        <f t="shared" si="266"/>
        <v>99.898843705744127</v>
      </c>
      <c r="I536" s="37">
        <f t="shared" si="267"/>
        <v>-6.4999999999990905</v>
      </c>
    </row>
    <row r="537" spans="1:9" ht="40.5">
      <c r="A537" s="25" t="s">
        <v>362</v>
      </c>
      <c r="B537" s="30" t="s">
        <v>6</v>
      </c>
      <c r="C537" s="30" t="s">
        <v>12</v>
      </c>
      <c r="D537" s="30" t="s">
        <v>823</v>
      </c>
      <c r="E537" s="30"/>
      <c r="F537" s="6">
        <f>F539+F543</f>
        <v>6425.7</v>
      </c>
      <c r="G537" s="6">
        <f>G539+G543</f>
        <v>6419.2000000000007</v>
      </c>
      <c r="H537" s="11">
        <f t="shared" si="266"/>
        <v>99.898843705744127</v>
      </c>
      <c r="I537" s="37">
        <f t="shared" si="267"/>
        <v>-6.4999999999990905</v>
      </c>
    </row>
    <row r="538" spans="1:9" ht="51">
      <c r="A538" s="33" t="s">
        <v>404</v>
      </c>
      <c r="B538" s="30" t="s">
        <v>6</v>
      </c>
      <c r="C538" s="30" t="s">
        <v>12</v>
      </c>
      <c r="D538" s="30" t="s">
        <v>824</v>
      </c>
      <c r="E538" s="30"/>
      <c r="F538" s="6">
        <f>F539</f>
        <v>5924.8</v>
      </c>
      <c r="G538" s="6">
        <f>G539</f>
        <v>5921.4000000000005</v>
      </c>
      <c r="H538" s="11">
        <f t="shared" ref="H538" si="268">G538/F538*100</f>
        <v>99.942614096678369</v>
      </c>
      <c r="I538" s="37">
        <f t="shared" ref="I538" si="269">G538-F538</f>
        <v>-3.3999999999996362</v>
      </c>
    </row>
    <row r="539" spans="1:9">
      <c r="A539" s="8" t="s">
        <v>127</v>
      </c>
      <c r="B539" s="30" t="s">
        <v>6</v>
      </c>
      <c r="C539" s="30" t="s">
        <v>12</v>
      </c>
      <c r="D539" s="30" t="s">
        <v>825</v>
      </c>
      <c r="E539" s="30"/>
      <c r="F539" s="6">
        <f>SUM(F540:F541)</f>
        <v>5924.8</v>
      </c>
      <c r="G539" s="6">
        <f>SUM(G540:G541)</f>
        <v>5921.4000000000005</v>
      </c>
      <c r="H539" s="11">
        <f t="shared" si="266"/>
        <v>99.942614096678369</v>
      </c>
      <c r="I539" s="37">
        <f t="shared" si="267"/>
        <v>-3.3999999999996362</v>
      </c>
    </row>
    <row r="540" spans="1:9" ht="51">
      <c r="A540" s="12" t="s">
        <v>289</v>
      </c>
      <c r="B540" s="32" t="s">
        <v>6</v>
      </c>
      <c r="C540" s="32" t="s">
        <v>12</v>
      </c>
      <c r="D540" s="32" t="s">
        <v>825</v>
      </c>
      <c r="E540" s="32">
        <v>200</v>
      </c>
      <c r="F540" s="5">
        <v>60.8</v>
      </c>
      <c r="G540" s="5">
        <v>58.3</v>
      </c>
      <c r="H540" s="13">
        <f t="shared" si="266"/>
        <v>95.88815789473685</v>
      </c>
      <c r="I540" s="38">
        <f t="shared" si="267"/>
        <v>-2.5</v>
      </c>
    </row>
    <row r="541" spans="1:9" ht="38.25">
      <c r="A541" s="12" t="s">
        <v>241</v>
      </c>
      <c r="B541" s="32" t="s">
        <v>6</v>
      </c>
      <c r="C541" s="32" t="s">
        <v>12</v>
      </c>
      <c r="D541" s="32" t="s">
        <v>825</v>
      </c>
      <c r="E541" s="32">
        <v>300</v>
      </c>
      <c r="F541" s="5">
        <v>5864</v>
      </c>
      <c r="G541" s="5">
        <v>5863.1</v>
      </c>
      <c r="H541" s="13">
        <f t="shared" si="266"/>
        <v>99.984652114597552</v>
      </c>
      <c r="I541" s="38">
        <f t="shared" si="267"/>
        <v>-0.8999999999996362</v>
      </c>
    </row>
    <row r="542" spans="1:9" ht="51">
      <c r="A542" s="33" t="s">
        <v>405</v>
      </c>
      <c r="B542" s="30" t="s">
        <v>6</v>
      </c>
      <c r="C542" s="30" t="s">
        <v>12</v>
      </c>
      <c r="D542" s="30" t="s">
        <v>826</v>
      </c>
      <c r="E542" s="30"/>
      <c r="F542" s="6">
        <f>F543</f>
        <v>500.9</v>
      </c>
      <c r="G542" s="6">
        <f>G543</f>
        <v>497.8</v>
      </c>
      <c r="H542" s="11">
        <f t="shared" ref="H542" si="270">G542/F542*100</f>
        <v>99.38111399480934</v>
      </c>
      <c r="I542" s="37">
        <f t="shared" ref="I542" si="271">G542-F542</f>
        <v>-3.0999999999999659</v>
      </c>
    </row>
    <row r="543" spans="1:9">
      <c r="A543" s="8" t="s">
        <v>127</v>
      </c>
      <c r="B543" s="30" t="s">
        <v>6</v>
      </c>
      <c r="C543" s="30" t="s">
        <v>12</v>
      </c>
      <c r="D543" s="30" t="s">
        <v>827</v>
      </c>
      <c r="E543" s="30"/>
      <c r="F543" s="6">
        <f>SUM(F544:F545)</f>
        <v>500.9</v>
      </c>
      <c r="G543" s="6">
        <f>SUM(G544:G545)</f>
        <v>497.8</v>
      </c>
      <c r="H543" s="11">
        <f t="shared" si="266"/>
        <v>99.38111399480934</v>
      </c>
      <c r="I543" s="37">
        <f t="shared" si="267"/>
        <v>-3.0999999999999659</v>
      </c>
    </row>
    <row r="544" spans="1:9" ht="51">
      <c r="A544" s="12" t="s">
        <v>289</v>
      </c>
      <c r="B544" s="32" t="s">
        <v>6</v>
      </c>
      <c r="C544" s="32" t="s">
        <v>12</v>
      </c>
      <c r="D544" s="32" t="s">
        <v>827</v>
      </c>
      <c r="E544" s="32">
        <v>200</v>
      </c>
      <c r="F544" s="5">
        <v>7.9</v>
      </c>
      <c r="G544" s="5">
        <v>7.6</v>
      </c>
      <c r="H544" s="13">
        <f t="shared" si="266"/>
        <v>96.202531645569607</v>
      </c>
      <c r="I544" s="38">
        <f t="shared" si="267"/>
        <v>-0.30000000000000071</v>
      </c>
    </row>
    <row r="545" spans="1:9" ht="38.25">
      <c r="A545" s="12" t="s">
        <v>241</v>
      </c>
      <c r="B545" s="32" t="s">
        <v>6</v>
      </c>
      <c r="C545" s="32" t="s">
        <v>12</v>
      </c>
      <c r="D545" s="32" t="s">
        <v>827</v>
      </c>
      <c r="E545" s="32">
        <v>300</v>
      </c>
      <c r="F545" s="5">
        <v>493</v>
      </c>
      <c r="G545" s="5">
        <v>490.2</v>
      </c>
      <c r="H545" s="13">
        <f t="shared" si="266"/>
        <v>99.432048681541588</v>
      </c>
      <c r="I545" s="38">
        <f t="shared" si="267"/>
        <v>-2.8000000000000114</v>
      </c>
    </row>
    <row r="546" spans="1:9">
      <c r="A546" s="8" t="s">
        <v>128</v>
      </c>
      <c r="B546" s="30" t="s">
        <v>6</v>
      </c>
      <c r="C546" s="30" t="s">
        <v>14</v>
      </c>
      <c r="D546" s="30"/>
      <c r="E546" s="30"/>
      <c r="F546" s="6">
        <f>F550+F554+F558</f>
        <v>38227.199999999997</v>
      </c>
      <c r="G546" s="6">
        <f>G550+G554+G558</f>
        <v>36650</v>
      </c>
      <c r="H546" s="11">
        <f t="shared" ref="H546:H634" si="272">G546/F546*100</f>
        <v>95.874141972208278</v>
      </c>
      <c r="I546" s="37">
        <f t="shared" ref="I546:I634" si="273">G546-F546</f>
        <v>-1577.1999999999971</v>
      </c>
    </row>
    <row r="547" spans="1:9" ht="38.25">
      <c r="A547" s="15" t="s">
        <v>356</v>
      </c>
      <c r="B547" s="30" t="s">
        <v>6</v>
      </c>
      <c r="C547" s="30" t="s">
        <v>14</v>
      </c>
      <c r="D547" s="30" t="s">
        <v>20</v>
      </c>
      <c r="E547" s="30"/>
      <c r="F547" s="6">
        <f>F548+F552+F556</f>
        <v>38227.199999999997</v>
      </c>
      <c r="G547" s="6">
        <f>G548+G552+G556</f>
        <v>36650</v>
      </c>
      <c r="H547" s="11">
        <f t="shared" si="272"/>
        <v>95.874141972208278</v>
      </c>
      <c r="I547" s="37">
        <f t="shared" si="273"/>
        <v>-1577.1999999999971</v>
      </c>
    </row>
    <row r="548" spans="1:9" ht="27">
      <c r="A548" s="22" t="s">
        <v>363</v>
      </c>
      <c r="B548" s="30" t="s">
        <v>6</v>
      </c>
      <c r="C548" s="30" t="s">
        <v>14</v>
      </c>
      <c r="D548" s="30" t="s">
        <v>828</v>
      </c>
      <c r="E548" s="30"/>
      <c r="F548" s="6">
        <f>F550</f>
        <v>33587.699999999997</v>
      </c>
      <c r="G548" s="6">
        <f>G550</f>
        <v>32040.1</v>
      </c>
      <c r="H548" s="11">
        <f t="shared" si="272"/>
        <v>95.392360894017756</v>
      </c>
      <c r="I548" s="37">
        <f t="shared" si="273"/>
        <v>-1547.5999999999985</v>
      </c>
    </row>
    <row r="549" spans="1:9" ht="38.25">
      <c r="A549" s="33" t="s">
        <v>406</v>
      </c>
      <c r="B549" s="30" t="s">
        <v>6</v>
      </c>
      <c r="C549" s="30" t="s">
        <v>14</v>
      </c>
      <c r="D549" s="30" t="s">
        <v>951</v>
      </c>
      <c r="E549" s="30"/>
      <c r="F549" s="6">
        <f>SUM(F550)</f>
        <v>33587.699999999997</v>
      </c>
      <c r="G549" s="6">
        <f>SUM(G550)</f>
        <v>32040.1</v>
      </c>
      <c r="H549" s="11">
        <f t="shared" ref="H549" si="274">G549/F549*100</f>
        <v>95.392360894017756</v>
      </c>
      <c r="I549" s="37">
        <f t="shared" ref="I549" si="275">G549-F549</f>
        <v>-1547.5999999999985</v>
      </c>
    </row>
    <row r="550" spans="1:9" ht="38.25">
      <c r="A550" s="8" t="s">
        <v>129</v>
      </c>
      <c r="B550" s="30" t="s">
        <v>6</v>
      </c>
      <c r="C550" s="30" t="s">
        <v>14</v>
      </c>
      <c r="D550" s="30" t="s">
        <v>829</v>
      </c>
      <c r="E550" s="30"/>
      <c r="F550" s="6">
        <f>SUM(F551)</f>
        <v>33587.699999999997</v>
      </c>
      <c r="G550" s="6">
        <f>SUM(G551)</f>
        <v>32040.1</v>
      </c>
      <c r="H550" s="11">
        <f t="shared" si="272"/>
        <v>95.392360894017756</v>
      </c>
      <c r="I550" s="37">
        <f t="shared" si="273"/>
        <v>-1547.5999999999985</v>
      </c>
    </row>
    <row r="551" spans="1:9" ht="63.75">
      <c r="A551" s="12" t="s">
        <v>231</v>
      </c>
      <c r="B551" s="32" t="s">
        <v>6</v>
      </c>
      <c r="C551" s="32" t="s">
        <v>14</v>
      </c>
      <c r="D551" s="32" t="s">
        <v>829</v>
      </c>
      <c r="E551" s="32">
        <v>600</v>
      </c>
      <c r="F551" s="5">
        <v>33587.699999999997</v>
      </c>
      <c r="G551" s="5">
        <v>32040.1</v>
      </c>
      <c r="H551" s="13">
        <f t="shared" si="272"/>
        <v>95.392360894017756</v>
      </c>
      <c r="I551" s="38">
        <f t="shared" si="273"/>
        <v>-1547.5999999999985</v>
      </c>
    </row>
    <row r="552" spans="1:9" ht="40.5">
      <c r="A552" s="22" t="s">
        <v>362</v>
      </c>
      <c r="B552" s="30" t="s">
        <v>6</v>
      </c>
      <c r="C552" s="30" t="s">
        <v>14</v>
      </c>
      <c r="D552" s="30" t="s">
        <v>823</v>
      </c>
      <c r="E552" s="30"/>
      <c r="F552" s="6">
        <f>F554</f>
        <v>29.2</v>
      </c>
      <c r="G552" s="6">
        <f>G554</f>
        <v>29.2</v>
      </c>
      <c r="H552" s="11">
        <f t="shared" ref="H552:H553" si="276">G552/F552*100</f>
        <v>100</v>
      </c>
      <c r="I552" s="37">
        <f t="shared" ref="I552:I553" si="277">G552-F552</f>
        <v>0</v>
      </c>
    </row>
    <row r="553" spans="1:9" ht="38.25">
      <c r="A553" s="33" t="s">
        <v>407</v>
      </c>
      <c r="B553" s="30" t="s">
        <v>6</v>
      </c>
      <c r="C553" s="30" t="s">
        <v>14</v>
      </c>
      <c r="D553" s="30" t="s">
        <v>830</v>
      </c>
      <c r="E553" s="30"/>
      <c r="F553" s="6">
        <f>SUM(F554)</f>
        <v>29.2</v>
      </c>
      <c r="G553" s="6">
        <f>SUM(G554)</f>
        <v>29.2</v>
      </c>
      <c r="H553" s="11">
        <f t="shared" si="276"/>
        <v>100</v>
      </c>
      <c r="I553" s="37">
        <f t="shared" si="277"/>
        <v>0</v>
      </c>
    </row>
    <row r="554" spans="1:9">
      <c r="A554" s="8" t="s">
        <v>32</v>
      </c>
      <c r="B554" s="30" t="s">
        <v>6</v>
      </c>
      <c r="C554" s="30" t="s">
        <v>14</v>
      </c>
      <c r="D554" s="30" t="s">
        <v>831</v>
      </c>
      <c r="E554" s="30"/>
      <c r="F554" s="6">
        <f>SUM(F555)</f>
        <v>29.2</v>
      </c>
      <c r="G554" s="6">
        <f>SUM(G555)</f>
        <v>29.2</v>
      </c>
      <c r="H554" s="11">
        <f t="shared" si="272"/>
        <v>100</v>
      </c>
      <c r="I554" s="37">
        <f t="shared" si="273"/>
        <v>0</v>
      </c>
    </row>
    <row r="555" spans="1:9" ht="38.25">
      <c r="A555" s="12" t="s">
        <v>462</v>
      </c>
      <c r="B555" s="32" t="s">
        <v>6</v>
      </c>
      <c r="C555" s="32" t="s">
        <v>14</v>
      </c>
      <c r="D555" s="32" t="s">
        <v>831</v>
      </c>
      <c r="E555" s="32">
        <v>600</v>
      </c>
      <c r="F555" s="5">
        <v>29.2</v>
      </c>
      <c r="G555" s="5">
        <v>29.2</v>
      </c>
      <c r="H555" s="13">
        <f t="shared" si="272"/>
        <v>100</v>
      </c>
      <c r="I555" s="38">
        <f t="shared" si="273"/>
        <v>0</v>
      </c>
    </row>
    <row r="556" spans="1:9" ht="27">
      <c r="A556" s="22" t="s">
        <v>344</v>
      </c>
      <c r="B556" s="30" t="s">
        <v>6</v>
      </c>
      <c r="C556" s="30" t="s">
        <v>14</v>
      </c>
      <c r="D556" s="30" t="s">
        <v>832</v>
      </c>
      <c r="E556" s="30"/>
      <c r="F556" s="6">
        <f>F558</f>
        <v>4610.3</v>
      </c>
      <c r="G556" s="6">
        <f>G558</f>
        <v>4580.7</v>
      </c>
      <c r="H556" s="11">
        <f t="shared" si="272"/>
        <v>99.357959351885981</v>
      </c>
      <c r="I556" s="37">
        <f t="shared" si="273"/>
        <v>-29.600000000000364</v>
      </c>
    </row>
    <row r="557" spans="1:9" ht="38.25">
      <c r="A557" s="33" t="s">
        <v>406</v>
      </c>
      <c r="B557" s="30" t="s">
        <v>6</v>
      </c>
      <c r="C557" s="30" t="s">
        <v>14</v>
      </c>
      <c r="D557" s="30" t="s">
        <v>833</v>
      </c>
      <c r="E557" s="30"/>
      <c r="F557" s="6">
        <f>F558</f>
        <v>4610.3</v>
      </c>
      <c r="G557" s="6">
        <f>G558</f>
        <v>4580.7</v>
      </c>
      <c r="H557" s="11">
        <f t="shared" ref="H557" si="278">G557/F557*100</f>
        <v>99.357959351885981</v>
      </c>
      <c r="I557" s="37">
        <f t="shared" ref="I557" si="279">G557-F557</f>
        <v>-29.600000000000364</v>
      </c>
    </row>
    <row r="558" spans="1:9" ht="38.25">
      <c r="A558" s="8" t="s">
        <v>129</v>
      </c>
      <c r="B558" s="30" t="s">
        <v>6</v>
      </c>
      <c r="C558" s="30" t="s">
        <v>14</v>
      </c>
      <c r="D558" s="30" t="s">
        <v>834</v>
      </c>
      <c r="E558" s="30"/>
      <c r="F558" s="6">
        <f>SUM(F559:F561)</f>
        <v>4610.3</v>
      </c>
      <c r="G558" s="6">
        <f>SUM(G559:G561)</f>
        <v>4580.7</v>
      </c>
      <c r="H558" s="11">
        <f t="shared" si="272"/>
        <v>99.357959351885981</v>
      </c>
      <c r="I558" s="37">
        <f t="shared" si="273"/>
        <v>-29.600000000000364</v>
      </c>
    </row>
    <row r="559" spans="1:9" ht="114.75">
      <c r="A559" s="12" t="s">
        <v>184</v>
      </c>
      <c r="B559" s="32" t="s">
        <v>6</v>
      </c>
      <c r="C559" s="32" t="s">
        <v>14</v>
      </c>
      <c r="D559" s="32" t="s">
        <v>834</v>
      </c>
      <c r="E559" s="32">
        <v>100</v>
      </c>
      <c r="F559" s="5">
        <v>2759.9</v>
      </c>
      <c r="G559" s="5">
        <v>2759.9</v>
      </c>
      <c r="H559" s="13">
        <f t="shared" si="272"/>
        <v>100</v>
      </c>
      <c r="I559" s="38">
        <f t="shared" si="273"/>
        <v>0</v>
      </c>
    </row>
    <row r="560" spans="1:9" ht="63.75">
      <c r="A560" s="12" t="s">
        <v>291</v>
      </c>
      <c r="B560" s="32" t="s">
        <v>6</v>
      </c>
      <c r="C560" s="32" t="s">
        <v>14</v>
      </c>
      <c r="D560" s="32" t="s">
        <v>834</v>
      </c>
      <c r="E560" s="32">
        <v>200</v>
      </c>
      <c r="F560" s="5">
        <v>1819.9</v>
      </c>
      <c r="G560" s="5">
        <v>1790.3</v>
      </c>
      <c r="H560" s="13">
        <f t="shared" si="272"/>
        <v>98.373537007527872</v>
      </c>
      <c r="I560" s="38">
        <f t="shared" si="273"/>
        <v>-29.600000000000136</v>
      </c>
    </row>
    <row r="561" spans="1:9" ht="51">
      <c r="A561" s="12" t="s">
        <v>207</v>
      </c>
      <c r="B561" s="32" t="s">
        <v>6</v>
      </c>
      <c r="C561" s="32" t="s">
        <v>14</v>
      </c>
      <c r="D561" s="32" t="s">
        <v>834</v>
      </c>
      <c r="E561" s="32">
        <v>800</v>
      </c>
      <c r="F561" s="5">
        <v>30.5</v>
      </c>
      <c r="G561" s="5">
        <v>30.5</v>
      </c>
      <c r="H561" s="13">
        <f t="shared" si="272"/>
        <v>100</v>
      </c>
      <c r="I561" s="38">
        <f t="shared" si="273"/>
        <v>0</v>
      </c>
    </row>
    <row r="562" spans="1:9">
      <c r="A562" s="8" t="s">
        <v>91</v>
      </c>
      <c r="B562" s="30" t="s">
        <v>6</v>
      </c>
      <c r="C562" s="30" t="s">
        <v>17</v>
      </c>
      <c r="D562" s="30"/>
      <c r="E562" s="30"/>
      <c r="F562" s="6">
        <f>F563+F579+F678+F683+F691</f>
        <v>143334.20000000001</v>
      </c>
      <c r="G562" s="6">
        <f>G563+G579+G678+G683+G691</f>
        <v>138346.5</v>
      </c>
      <c r="H562" s="11">
        <f t="shared" si="272"/>
        <v>96.520230342793269</v>
      </c>
      <c r="I562" s="37">
        <f t="shared" si="273"/>
        <v>-4987.7000000000116</v>
      </c>
    </row>
    <row r="563" spans="1:9" ht="38.25">
      <c r="A563" s="15" t="s">
        <v>345</v>
      </c>
      <c r="B563" s="30" t="s">
        <v>6</v>
      </c>
      <c r="C563" s="30" t="s">
        <v>17</v>
      </c>
      <c r="D563" s="30" t="s">
        <v>14</v>
      </c>
      <c r="E563" s="30"/>
      <c r="F563" s="6">
        <f>F564+F569+F574</f>
        <v>19662.000000000004</v>
      </c>
      <c r="G563" s="6">
        <f>G564+G569+G574</f>
        <v>19662.000000000004</v>
      </c>
      <c r="H563" s="11">
        <f t="shared" ref="H563:H565" si="280">G563/F563*100</f>
        <v>100</v>
      </c>
      <c r="I563" s="37">
        <f t="shared" ref="I563:I565" si="281">G563-F563</f>
        <v>0</v>
      </c>
    </row>
    <row r="564" spans="1:9" ht="27">
      <c r="A564" s="27" t="s">
        <v>364</v>
      </c>
      <c r="B564" s="30" t="s">
        <v>6</v>
      </c>
      <c r="C564" s="30" t="s">
        <v>17</v>
      </c>
      <c r="D564" s="30" t="s">
        <v>727</v>
      </c>
      <c r="E564" s="30"/>
      <c r="F564" s="6">
        <f>F566</f>
        <v>3838.9</v>
      </c>
      <c r="G564" s="6">
        <f>G566</f>
        <v>3838.9</v>
      </c>
      <c r="H564" s="11">
        <f t="shared" si="280"/>
        <v>100</v>
      </c>
      <c r="I564" s="37">
        <f t="shared" si="281"/>
        <v>0</v>
      </c>
    </row>
    <row r="565" spans="1:9" ht="25.5">
      <c r="A565" s="33" t="s">
        <v>408</v>
      </c>
      <c r="B565" s="30" t="s">
        <v>6</v>
      </c>
      <c r="C565" s="30" t="s">
        <v>17</v>
      </c>
      <c r="D565" s="30" t="s">
        <v>835</v>
      </c>
      <c r="E565" s="30"/>
      <c r="F565" s="6">
        <f>F566</f>
        <v>3838.9</v>
      </c>
      <c r="G565" s="6">
        <f>G566</f>
        <v>3838.9</v>
      </c>
      <c r="H565" s="11">
        <f t="shared" si="280"/>
        <v>100</v>
      </c>
      <c r="I565" s="37">
        <f t="shared" si="281"/>
        <v>0</v>
      </c>
    </row>
    <row r="566" spans="1:9" ht="102">
      <c r="A566" s="8" t="s">
        <v>120</v>
      </c>
      <c r="B566" s="30" t="s">
        <v>6</v>
      </c>
      <c r="C566" s="30" t="s">
        <v>17</v>
      </c>
      <c r="D566" s="30" t="s">
        <v>836</v>
      </c>
      <c r="E566" s="30"/>
      <c r="F566" s="6">
        <f>SUM(F567:F568)</f>
        <v>3838.9</v>
      </c>
      <c r="G566" s="6">
        <f>SUM(G567:G568)</f>
        <v>3838.9</v>
      </c>
      <c r="H566" s="11">
        <f t="shared" ref="H566:H581" si="282">G566/F566*100</f>
        <v>100</v>
      </c>
      <c r="I566" s="37">
        <f t="shared" ref="I566:I581" si="283">G566-F566</f>
        <v>0</v>
      </c>
    </row>
    <row r="567" spans="1:9" ht="165.75">
      <c r="A567" s="12" t="s">
        <v>182</v>
      </c>
      <c r="B567" s="32" t="s">
        <v>6</v>
      </c>
      <c r="C567" s="32" t="s">
        <v>17</v>
      </c>
      <c r="D567" s="32" t="s">
        <v>836</v>
      </c>
      <c r="E567" s="32">
        <v>100</v>
      </c>
      <c r="F567" s="5">
        <v>3191.5</v>
      </c>
      <c r="G567" s="5">
        <v>3191.5</v>
      </c>
      <c r="H567" s="13">
        <f t="shared" si="282"/>
        <v>100</v>
      </c>
      <c r="I567" s="38">
        <f t="shared" si="283"/>
        <v>0</v>
      </c>
    </row>
    <row r="568" spans="1:9" ht="114.75">
      <c r="A568" s="12" t="s">
        <v>239</v>
      </c>
      <c r="B568" s="32" t="s">
        <v>6</v>
      </c>
      <c r="C568" s="32" t="s">
        <v>17</v>
      </c>
      <c r="D568" s="32" t="s">
        <v>836</v>
      </c>
      <c r="E568" s="32">
        <v>300</v>
      </c>
      <c r="F568" s="5">
        <v>647.4</v>
      </c>
      <c r="G568" s="5">
        <v>647.4</v>
      </c>
      <c r="H568" s="13">
        <f t="shared" si="282"/>
        <v>100</v>
      </c>
      <c r="I568" s="38">
        <f t="shared" si="283"/>
        <v>0</v>
      </c>
    </row>
    <row r="569" spans="1:9" ht="27">
      <c r="A569" s="27" t="s">
        <v>365</v>
      </c>
      <c r="B569" s="30" t="s">
        <v>6</v>
      </c>
      <c r="C569" s="30" t="s">
        <v>17</v>
      </c>
      <c r="D569" s="30" t="s">
        <v>740</v>
      </c>
      <c r="E569" s="30"/>
      <c r="F569" s="6">
        <f>F571</f>
        <v>14957.900000000001</v>
      </c>
      <c r="G569" s="6">
        <f>G571</f>
        <v>14957.900000000001</v>
      </c>
      <c r="H569" s="11">
        <f t="shared" si="282"/>
        <v>100</v>
      </c>
      <c r="I569" s="37">
        <f t="shared" si="283"/>
        <v>0</v>
      </c>
    </row>
    <row r="570" spans="1:9" ht="25.5">
      <c r="A570" s="33" t="s">
        <v>589</v>
      </c>
      <c r="B570" s="30" t="s">
        <v>6</v>
      </c>
      <c r="C570" s="30" t="s">
        <v>17</v>
      </c>
      <c r="D570" s="30" t="s">
        <v>837</v>
      </c>
      <c r="E570" s="30"/>
      <c r="F570" s="6">
        <f>F571</f>
        <v>14957.900000000001</v>
      </c>
      <c r="G570" s="6">
        <f>G571</f>
        <v>14957.900000000001</v>
      </c>
      <c r="H570" s="11">
        <f>G570/F570*100</f>
        <v>100</v>
      </c>
      <c r="I570" s="37">
        <f>G570-F570</f>
        <v>0</v>
      </c>
    </row>
    <row r="571" spans="1:9" ht="102">
      <c r="A571" s="8" t="s">
        <v>120</v>
      </c>
      <c r="B571" s="30" t="s">
        <v>6</v>
      </c>
      <c r="C571" s="30" t="s">
        <v>17</v>
      </c>
      <c r="D571" s="30" t="s">
        <v>838</v>
      </c>
      <c r="E571" s="30"/>
      <c r="F571" s="6">
        <f>SUM(F572:F573)</f>
        <v>14957.900000000001</v>
      </c>
      <c r="G571" s="6">
        <f>SUM(G572:G573)</f>
        <v>14957.900000000001</v>
      </c>
      <c r="H571" s="11">
        <f>G571/F571*100</f>
        <v>100</v>
      </c>
      <c r="I571" s="37">
        <f>G571-F571</f>
        <v>0</v>
      </c>
    </row>
    <row r="572" spans="1:9" ht="165.75">
      <c r="A572" s="12" t="s">
        <v>182</v>
      </c>
      <c r="B572" s="32" t="s">
        <v>6</v>
      </c>
      <c r="C572" s="32" t="s">
        <v>17</v>
      </c>
      <c r="D572" s="32" t="s">
        <v>838</v>
      </c>
      <c r="E572" s="32">
        <v>100</v>
      </c>
      <c r="F572" s="5">
        <v>11537.6</v>
      </c>
      <c r="G572" s="5">
        <v>11537.6</v>
      </c>
      <c r="H572" s="13">
        <f t="shared" si="282"/>
        <v>100</v>
      </c>
      <c r="I572" s="38">
        <f t="shared" si="283"/>
        <v>0</v>
      </c>
    </row>
    <row r="573" spans="1:9" ht="114.75">
      <c r="A573" s="12" t="s">
        <v>239</v>
      </c>
      <c r="B573" s="32" t="s">
        <v>6</v>
      </c>
      <c r="C573" s="32" t="s">
        <v>17</v>
      </c>
      <c r="D573" s="32" t="s">
        <v>838</v>
      </c>
      <c r="E573" s="32">
        <v>300</v>
      </c>
      <c r="F573" s="5">
        <v>3420.3</v>
      </c>
      <c r="G573" s="5">
        <v>3420.3</v>
      </c>
      <c r="H573" s="13">
        <f t="shared" si="282"/>
        <v>100</v>
      </c>
      <c r="I573" s="38">
        <f t="shared" si="283"/>
        <v>0</v>
      </c>
    </row>
    <row r="574" spans="1:9" ht="40.5">
      <c r="A574" s="27" t="s">
        <v>366</v>
      </c>
      <c r="B574" s="30" t="s">
        <v>6</v>
      </c>
      <c r="C574" s="30" t="s">
        <v>17</v>
      </c>
      <c r="D574" s="30" t="s">
        <v>757</v>
      </c>
      <c r="E574" s="30"/>
      <c r="F574" s="6">
        <f>F576</f>
        <v>865.19999999999993</v>
      </c>
      <c r="G574" s="6">
        <f>G576</f>
        <v>865.19999999999993</v>
      </c>
      <c r="H574" s="11">
        <f t="shared" ref="H574:H575" si="284">G574/F574*100</f>
        <v>100</v>
      </c>
      <c r="I574" s="37">
        <f t="shared" ref="I574:I575" si="285">G574-F574</f>
        <v>0</v>
      </c>
    </row>
    <row r="575" spans="1:9" ht="25.5">
      <c r="A575" s="33" t="s">
        <v>589</v>
      </c>
      <c r="B575" s="30" t="s">
        <v>6</v>
      </c>
      <c r="C575" s="30" t="s">
        <v>17</v>
      </c>
      <c r="D575" s="30" t="s">
        <v>950</v>
      </c>
      <c r="E575" s="30"/>
      <c r="F575" s="6">
        <f>F576</f>
        <v>865.19999999999993</v>
      </c>
      <c r="G575" s="6">
        <f>G576</f>
        <v>865.19999999999993</v>
      </c>
      <c r="H575" s="11">
        <f t="shared" si="284"/>
        <v>100</v>
      </c>
      <c r="I575" s="37">
        <f t="shared" si="285"/>
        <v>0</v>
      </c>
    </row>
    <row r="576" spans="1:9" ht="102">
      <c r="A576" s="8" t="s">
        <v>120</v>
      </c>
      <c r="B576" s="30" t="s">
        <v>6</v>
      </c>
      <c r="C576" s="30" t="s">
        <v>17</v>
      </c>
      <c r="D576" s="30" t="s">
        <v>839</v>
      </c>
      <c r="E576" s="30"/>
      <c r="F576" s="6">
        <f>SUM(F577:F578)</f>
        <v>865.19999999999993</v>
      </c>
      <c r="G576" s="6">
        <f>SUM(G577:G578)</f>
        <v>865.19999999999993</v>
      </c>
      <c r="H576" s="11">
        <f t="shared" si="282"/>
        <v>100</v>
      </c>
      <c r="I576" s="37">
        <f t="shared" si="283"/>
        <v>0</v>
      </c>
    </row>
    <row r="577" spans="1:9" ht="165.75">
      <c r="A577" s="12" t="s">
        <v>182</v>
      </c>
      <c r="B577" s="32" t="s">
        <v>6</v>
      </c>
      <c r="C577" s="32" t="s">
        <v>17</v>
      </c>
      <c r="D577" s="32" t="s">
        <v>839</v>
      </c>
      <c r="E577" s="32">
        <v>100</v>
      </c>
      <c r="F577" s="5">
        <v>751.9</v>
      </c>
      <c r="G577" s="5">
        <v>751.9</v>
      </c>
      <c r="H577" s="13">
        <f t="shared" si="282"/>
        <v>100</v>
      </c>
      <c r="I577" s="38">
        <f t="shared" si="283"/>
        <v>0</v>
      </c>
    </row>
    <row r="578" spans="1:9" ht="114.75">
      <c r="A578" s="12" t="s">
        <v>239</v>
      </c>
      <c r="B578" s="32" t="s">
        <v>6</v>
      </c>
      <c r="C578" s="32" t="s">
        <v>17</v>
      </c>
      <c r="D578" s="32" t="s">
        <v>839</v>
      </c>
      <c r="E578" s="32">
        <v>300</v>
      </c>
      <c r="F578" s="5">
        <v>113.3</v>
      </c>
      <c r="G578" s="5">
        <v>113.3</v>
      </c>
      <c r="H578" s="13">
        <f t="shared" si="282"/>
        <v>100</v>
      </c>
      <c r="I578" s="38">
        <f t="shared" si="283"/>
        <v>0</v>
      </c>
    </row>
    <row r="579" spans="1:9" ht="38.25">
      <c r="A579" s="15" t="s">
        <v>356</v>
      </c>
      <c r="B579" s="30" t="s">
        <v>6</v>
      </c>
      <c r="C579" s="30" t="s">
        <v>17</v>
      </c>
      <c r="D579" s="30" t="s">
        <v>20</v>
      </c>
      <c r="E579" s="30"/>
      <c r="F579" s="6">
        <f>F580+F647+F651+F666</f>
        <v>122321.7</v>
      </c>
      <c r="G579" s="6">
        <f>G580+G647+G651+G666</f>
        <v>117350.39999999998</v>
      </c>
      <c r="H579" s="11">
        <f t="shared" si="282"/>
        <v>95.935880551038764</v>
      </c>
      <c r="I579" s="37">
        <f t="shared" si="283"/>
        <v>-4971.3000000000175</v>
      </c>
    </row>
    <row r="580" spans="1:9" ht="54">
      <c r="A580" s="18" t="s">
        <v>367</v>
      </c>
      <c r="B580" s="30" t="s">
        <v>6</v>
      </c>
      <c r="C580" s="30" t="s">
        <v>17</v>
      </c>
      <c r="D580" s="30" t="s">
        <v>840</v>
      </c>
      <c r="E580" s="30"/>
      <c r="F580" s="6">
        <f>F581+F605</f>
        <v>87704.5</v>
      </c>
      <c r="G580" s="6">
        <f>G581+G605</f>
        <v>85082.999999999985</v>
      </c>
      <c r="H580" s="11">
        <f t="shared" si="282"/>
        <v>97.010985753296566</v>
      </c>
      <c r="I580" s="37">
        <f t="shared" si="283"/>
        <v>-2621.5000000000146</v>
      </c>
    </row>
    <row r="581" spans="1:9" ht="38.25">
      <c r="A581" s="33" t="s">
        <v>409</v>
      </c>
      <c r="B581" s="30" t="s">
        <v>6</v>
      </c>
      <c r="C581" s="30" t="s">
        <v>17</v>
      </c>
      <c r="D581" s="30" t="s">
        <v>841</v>
      </c>
      <c r="E581" s="30"/>
      <c r="F581" s="6">
        <f>F582+F585+F588+F591+F594+F597+F600+F603</f>
        <v>43540</v>
      </c>
      <c r="G581" s="6">
        <f>G582+G585+G588+G591+G594+G597+G600+G603</f>
        <v>41840.499999999993</v>
      </c>
      <c r="H581" s="11">
        <f t="shared" si="282"/>
        <v>96.096692696371136</v>
      </c>
      <c r="I581" s="37">
        <f t="shared" si="283"/>
        <v>-1699.5000000000073</v>
      </c>
    </row>
    <row r="582" spans="1:9" ht="25.5">
      <c r="A582" s="8" t="s">
        <v>130</v>
      </c>
      <c r="B582" s="30" t="s">
        <v>6</v>
      </c>
      <c r="C582" s="30" t="s">
        <v>17</v>
      </c>
      <c r="D582" s="30" t="s">
        <v>842</v>
      </c>
      <c r="E582" s="30"/>
      <c r="F582" s="6">
        <f>SUM(F583:F584)</f>
        <v>28004</v>
      </c>
      <c r="G582" s="6">
        <f>SUM(G583:G584)</f>
        <v>28004</v>
      </c>
      <c r="H582" s="11">
        <f t="shared" si="272"/>
        <v>100</v>
      </c>
      <c r="I582" s="37">
        <f t="shared" si="273"/>
        <v>0</v>
      </c>
    </row>
    <row r="583" spans="1:9" ht="51">
      <c r="A583" s="12" t="s">
        <v>290</v>
      </c>
      <c r="B583" s="32" t="s">
        <v>6</v>
      </c>
      <c r="C583" s="32" t="s">
        <v>17</v>
      </c>
      <c r="D583" s="32" t="s">
        <v>842</v>
      </c>
      <c r="E583" s="32">
        <v>200</v>
      </c>
      <c r="F583" s="5">
        <v>341.3</v>
      </c>
      <c r="G583" s="5">
        <v>341.3</v>
      </c>
      <c r="H583" s="13">
        <f t="shared" si="272"/>
        <v>100</v>
      </c>
      <c r="I583" s="38">
        <f t="shared" si="273"/>
        <v>0</v>
      </c>
    </row>
    <row r="584" spans="1:9" ht="38.25">
      <c r="A584" s="12" t="s">
        <v>244</v>
      </c>
      <c r="B584" s="32" t="s">
        <v>6</v>
      </c>
      <c r="C584" s="32" t="s">
        <v>17</v>
      </c>
      <c r="D584" s="32" t="s">
        <v>842</v>
      </c>
      <c r="E584" s="32">
        <v>300</v>
      </c>
      <c r="F584" s="5">
        <v>27662.7</v>
      </c>
      <c r="G584" s="5">
        <v>27662.7</v>
      </c>
      <c r="H584" s="13">
        <f t="shared" si="272"/>
        <v>100</v>
      </c>
      <c r="I584" s="38">
        <f t="shared" si="273"/>
        <v>0</v>
      </c>
    </row>
    <row r="585" spans="1:9" ht="38.25">
      <c r="A585" s="8" t="s">
        <v>131</v>
      </c>
      <c r="B585" s="30" t="s">
        <v>6</v>
      </c>
      <c r="C585" s="30" t="s">
        <v>17</v>
      </c>
      <c r="D585" s="30" t="s">
        <v>843</v>
      </c>
      <c r="E585" s="30"/>
      <c r="F585" s="6">
        <f>SUM(F586:F587)</f>
        <v>2856</v>
      </c>
      <c r="G585" s="6">
        <f>SUM(G586:G587)</f>
        <v>2343.1999999999998</v>
      </c>
      <c r="H585" s="11">
        <f t="shared" ref="H585" si="286">G585/F585*100</f>
        <v>82.044817927170868</v>
      </c>
      <c r="I585" s="37">
        <f t="shared" si="273"/>
        <v>-512.80000000000018</v>
      </c>
    </row>
    <row r="586" spans="1:9" ht="63.75">
      <c r="A586" s="12" t="s">
        <v>293</v>
      </c>
      <c r="B586" s="32" t="s">
        <v>6</v>
      </c>
      <c r="C586" s="32" t="s">
        <v>17</v>
      </c>
      <c r="D586" s="32" t="s">
        <v>843</v>
      </c>
      <c r="E586" s="32">
        <v>200</v>
      </c>
      <c r="F586" s="5">
        <v>38</v>
      </c>
      <c r="G586" s="5">
        <v>30.7</v>
      </c>
      <c r="H586" s="13">
        <f t="shared" si="272"/>
        <v>80.78947368421052</v>
      </c>
      <c r="I586" s="38">
        <f t="shared" si="273"/>
        <v>-7.3000000000000007</v>
      </c>
    </row>
    <row r="587" spans="1:9" ht="51">
      <c r="A587" s="12" t="s">
        <v>243</v>
      </c>
      <c r="B587" s="32" t="s">
        <v>6</v>
      </c>
      <c r="C587" s="32" t="s">
        <v>17</v>
      </c>
      <c r="D587" s="32" t="s">
        <v>843</v>
      </c>
      <c r="E587" s="32">
        <v>300</v>
      </c>
      <c r="F587" s="5">
        <v>2818</v>
      </c>
      <c r="G587" s="5">
        <v>2312.5</v>
      </c>
      <c r="H587" s="13">
        <f t="shared" si="272"/>
        <v>82.06174591909155</v>
      </c>
      <c r="I587" s="38">
        <f t="shared" si="273"/>
        <v>-505.5</v>
      </c>
    </row>
    <row r="588" spans="1:9" ht="38.25">
      <c r="A588" s="8" t="s">
        <v>132</v>
      </c>
      <c r="B588" s="30" t="s">
        <v>6</v>
      </c>
      <c r="C588" s="30" t="s">
        <v>17</v>
      </c>
      <c r="D588" s="30" t="s">
        <v>844</v>
      </c>
      <c r="E588" s="30"/>
      <c r="F588" s="6">
        <f>SUM(F589:F590)</f>
        <v>6720</v>
      </c>
      <c r="G588" s="6">
        <f>SUM(G589:G590)</f>
        <v>6245.5</v>
      </c>
      <c r="H588" s="11">
        <f t="shared" si="272"/>
        <v>92.938988095238102</v>
      </c>
      <c r="I588" s="37">
        <f t="shared" si="273"/>
        <v>-474.5</v>
      </c>
    </row>
    <row r="589" spans="1:9" ht="76.5">
      <c r="A589" s="12" t="s">
        <v>292</v>
      </c>
      <c r="B589" s="32" t="s">
        <v>6</v>
      </c>
      <c r="C589" s="32" t="s">
        <v>17</v>
      </c>
      <c r="D589" s="32" t="s">
        <v>844</v>
      </c>
      <c r="E589" s="32">
        <v>200</v>
      </c>
      <c r="F589" s="5">
        <v>88</v>
      </c>
      <c r="G589" s="5">
        <v>76</v>
      </c>
      <c r="H589" s="13">
        <f t="shared" si="272"/>
        <v>86.36363636363636</v>
      </c>
      <c r="I589" s="38">
        <f t="shared" si="273"/>
        <v>-12</v>
      </c>
    </row>
    <row r="590" spans="1:9" ht="63.75">
      <c r="A590" s="12" t="s">
        <v>242</v>
      </c>
      <c r="B590" s="32" t="s">
        <v>6</v>
      </c>
      <c r="C590" s="32" t="s">
        <v>17</v>
      </c>
      <c r="D590" s="32" t="s">
        <v>844</v>
      </c>
      <c r="E590" s="32">
        <v>300</v>
      </c>
      <c r="F590" s="5">
        <v>6632</v>
      </c>
      <c r="G590" s="5">
        <v>6169.5</v>
      </c>
      <c r="H590" s="13">
        <f t="shared" si="272"/>
        <v>93.026236429433055</v>
      </c>
      <c r="I590" s="38">
        <f t="shared" si="273"/>
        <v>-462.5</v>
      </c>
    </row>
    <row r="591" spans="1:9" ht="63.75">
      <c r="A591" s="8" t="s">
        <v>133</v>
      </c>
      <c r="B591" s="30" t="s">
        <v>6</v>
      </c>
      <c r="C591" s="30" t="s">
        <v>17</v>
      </c>
      <c r="D591" s="30" t="s">
        <v>845</v>
      </c>
      <c r="E591" s="30"/>
      <c r="F591" s="6">
        <f>SUM(F592:F593)</f>
        <v>161</v>
      </c>
      <c r="G591" s="6">
        <f>SUM(G592:G593)</f>
        <v>147.6</v>
      </c>
      <c r="H591" s="11">
        <f t="shared" si="272"/>
        <v>91.677018633540371</v>
      </c>
      <c r="I591" s="37">
        <f t="shared" si="273"/>
        <v>-13.400000000000006</v>
      </c>
    </row>
    <row r="592" spans="1:9" ht="89.25">
      <c r="A592" s="12" t="s">
        <v>295</v>
      </c>
      <c r="B592" s="32" t="s">
        <v>6</v>
      </c>
      <c r="C592" s="32" t="s">
        <v>17</v>
      </c>
      <c r="D592" s="32" t="s">
        <v>845</v>
      </c>
      <c r="E592" s="32">
        <v>200</v>
      </c>
      <c r="F592" s="5">
        <v>2</v>
      </c>
      <c r="G592" s="5">
        <v>1.6</v>
      </c>
      <c r="H592" s="13">
        <f t="shared" si="272"/>
        <v>80</v>
      </c>
      <c r="I592" s="38">
        <f t="shared" si="273"/>
        <v>-0.39999999999999991</v>
      </c>
    </row>
    <row r="593" spans="1:9" ht="76.5">
      <c r="A593" s="12" t="s">
        <v>247</v>
      </c>
      <c r="B593" s="32" t="s">
        <v>6</v>
      </c>
      <c r="C593" s="32" t="s">
        <v>17</v>
      </c>
      <c r="D593" s="32" t="s">
        <v>845</v>
      </c>
      <c r="E593" s="32">
        <v>300</v>
      </c>
      <c r="F593" s="5">
        <v>159</v>
      </c>
      <c r="G593" s="5">
        <v>146</v>
      </c>
      <c r="H593" s="13">
        <f t="shared" si="272"/>
        <v>91.823899371069189</v>
      </c>
      <c r="I593" s="38">
        <f t="shared" si="273"/>
        <v>-13</v>
      </c>
    </row>
    <row r="594" spans="1:9" ht="38.25">
      <c r="A594" s="8" t="s">
        <v>134</v>
      </c>
      <c r="B594" s="30" t="s">
        <v>6</v>
      </c>
      <c r="C594" s="30" t="s">
        <v>17</v>
      </c>
      <c r="D594" s="30" t="s">
        <v>846</v>
      </c>
      <c r="E594" s="30"/>
      <c r="F594" s="6">
        <f>SUM(F595:F596)</f>
        <v>4027</v>
      </c>
      <c r="G594" s="6">
        <f>SUM(G595:G596)</f>
        <v>3423.6</v>
      </c>
      <c r="H594" s="11">
        <f t="shared" si="272"/>
        <v>85.016141047926496</v>
      </c>
      <c r="I594" s="37">
        <f t="shared" si="273"/>
        <v>-603.40000000000009</v>
      </c>
    </row>
    <row r="595" spans="1:9" ht="76.5">
      <c r="A595" s="12" t="s">
        <v>294</v>
      </c>
      <c r="B595" s="32" t="s">
        <v>6</v>
      </c>
      <c r="C595" s="32" t="s">
        <v>17</v>
      </c>
      <c r="D595" s="32" t="s">
        <v>846</v>
      </c>
      <c r="E595" s="32">
        <v>200</v>
      </c>
      <c r="F595" s="5">
        <v>37</v>
      </c>
      <c r="G595" s="5">
        <v>30.9</v>
      </c>
      <c r="H595" s="13">
        <f t="shared" si="272"/>
        <v>83.513513513513502</v>
      </c>
      <c r="I595" s="38">
        <f t="shared" si="273"/>
        <v>-6.1000000000000014</v>
      </c>
    </row>
    <row r="596" spans="1:9" ht="63.75">
      <c r="A596" s="12" t="s">
        <v>246</v>
      </c>
      <c r="B596" s="32" t="s">
        <v>6</v>
      </c>
      <c r="C596" s="32" t="s">
        <v>17</v>
      </c>
      <c r="D596" s="32" t="s">
        <v>846</v>
      </c>
      <c r="E596" s="32">
        <v>300</v>
      </c>
      <c r="F596" s="5">
        <v>3990</v>
      </c>
      <c r="G596" s="5">
        <v>3392.7</v>
      </c>
      <c r="H596" s="13">
        <f t="shared" si="272"/>
        <v>85.030075187969928</v>
      </c>
      <c r="I596" s="38">
        <f t="shared" si="273"/>
        <v>-597.30000000000018</v>
      </c>
    </row>
    <row r="597" spans="1:9" ht="51">
      <c r="A597" s="8" t="s">
        <v>135</v>
      </c>
      <c r="B597" s="30" t="s">
        <v>6</v>
      </c>
      <c r="C597" s="30" t="s">
        <v>17</v>
      </c>
      <c r="D597" s="30" t="s">
        <v>847</v>
      </c>
      <c r="E597" s="30"/>
      <c r="F597" s="6">
        <f>SUM(F598:F599)</f>
        <v>1662</v>
      </c>
      <c r="G597" s="6">
        <f>SUM(G598:G599)</f>
        <v>1591.1</v>
      </c>
      <c r="H597" s="11">
        <f t="shared" si="272"/>
        <v>95.73405535499397</v>
      </c>
      <c r="I597" s="37">
        <f t="shared" si="273"/>
        <v>-70.900000000000091</v>
      </c>
    </row>
    <row r="598" spans="1:9" ht="76.5">
      <c r="A598" s="12" t="s">
        <v>297</v>
      </c>
      <c r="B598" s="32" t="s">
        <v>6</v>
      </c>
      <c r="C598" s="32" t="s">
        <v>17</v>
      </c>
      <c r="D598" s="32" t="s">
        <v>847</v>
      </c>
      <c r="E598" s="32">
        <v>200</v>
      </c>
      <c r="F598" s="5">
        <v>23</v>
      </c>
      <c r="G598" s="5">
        <v>18.3</v>
      </c>
      <c r="H598" s="13">
        <f t="shared" si="272"/>
        <v>79.565217391304358</v>
      </c>
      <c r="I598" s="38">
        <f t="shared" si="273"/>
        <v>-4.6999999999999993</v>
      </c>
    </row>
    <row r="599" spans="1:9" ht="63.75">
      <c r="A599" s="12" t="s">
        <v>245</v>
      </c>
      <c r="B599" s="32" t="s">
        <v>6</v>
      </c>
      <c r="C599" s="32" t="s">
        <v>17</v>
      </c>
      <c r="D599" s="32" t="s">
        <v>847</v>
      </c>
      <c r="E599" s="32">
        <v>300</v>
      </c>
      <c r="F599" s="5">
        <v>1639</v>
      </c>
      <c r="G599" s="5">
        <v>1572.8</v>
      </c>
      <c r="H599" s="13">
        <f t="shared" si="272"/>
        <v>95.960951799877975</v>
      </c>
      <c r="I599" s="38">
        <f t="shared" si="273"/>
        <v>-66.200000000000045</v>
      </c>
    </row>
    <row r="600" spans="1:9" ht="51">
      <c r="A600" s="8" t="s">
        <v>136</v>
      </c>
      <c r="B600" s="30" t="s">
        <v>6</v>
      </c>
      <c r="C600" s="30" t="s">
        <v>17</v>
      </c>
      <c r="D600" s="30" t="s">
        <v>848</v>
      </c>
      <c r="E600" s="30"/>
      <c r="F600" s="6">
        <f>SUM(F601:F602)</f>
        <v>58.4</v>
      </c>
      <c r="G600" s="6">
        <f>SUM(G601:G602)</f>
        <v>34</v>
      </c>
      <c r="H600" s="11">
        <f t="shared" si="272"/>
        <v>58.219178082191782</v>
      </c>
      <c r="I600" s="37">
        <f t="shared" si="273"/>
        <v>-24.4</v>
      </c>
    </row>
    <row r="601" spans="1:9" ht="76.5">
      <c r="A601" s="12" t="s">
        <v>296</v>
      </c>
      <c r="B601" s="32" t="s">
        <v>6</v>
      </c>
      <c r="C601" s="32" t="s">
        <v>17</v>
      </c>
      <c r="D601" s="32" t="s">
        <v>848</v>
      </c>
      <c r="E601" s="32">
        <v>200</v>
      </c>
      <c r="F601" s="5">
        <v>2</v>
      </c>
      <c r="G601" s="5">
        <v>1.1000000000000001</v>
      </c>
      <c r="H601" s="13">
        <f t="shared" si="272"/>
        <v>55.000000000000007</v>
      </c>
      <c r="I601" s="38">
        <f t="shared" si="273"/>
        <v>-0.89999999999999991</v>
      </c>
    </row>
    <row r="602" spans="1:9" ht="63.75">
      <c r="A602" s="12" t="s">
        <v>249</v>
      </c>
      <c r="B602" s="32" t="s">
        <v>6</v>
      </c>
      <c r="C602" s="32" t="s">
        <v>17</v>
      </c>
      <c r="D602" s="32" t="s">
        <v>848</v>
      </c>
      <c r="E602" s="32">
        <v>300</v>
      </c>
      <c r="F602" s="5">
        <v>56.4</v>
      </c>
      <c r="G602" s="5">
        <v>32.9</v>
      </c>
      <c r="H602" s="13">
        <f t="shared" si="272"/>
        <v>58.333333333333336</v>
      </c>
      <c r="I602" s="38">
        <f t="shared" si="273"/>
        <v>-23.5</v>
      </c>
    </row>
    <row r="603" spans="1:9" ht="51">
      <c r="A603" s="8" t="s">
        <v>136</v>
      </c>
      <c r="B603" s="30" t="s">
        <v>6</v>
      </c>
      <c r="C603" s="30" t="s">
        <v>17</v>
      </c>
      <c r="D603" s="30" t="s">
        <v>849</v>
      </c>
      <c r="E603" s="30"/>
      <c r="F603" s="6">
        <f>SUM(F604)</f>
        <v>51.6</v>
      </c>
      <c r="G603" s="6">
        <f>SUM(G604)</f>
        <v>51.5</v>
      </c>
      <c r="H603" s="11">
        <f t="shared" si="272"/>
        <v>99.806201550387598</v>
      </c>
      <c r="I603" s="37">
        <f t="shared" si="273"/>
        <v>-0.10000000000000142</v>
      </c>
    </row>
    <row r="604" spans="1:9" ht="63.75">
      <c r="A604" s="12" t="s">
        <v>249</v>
      </c>
      <c r="B604" s="32" t="s">
        <v>6</v>
      </c>
      <c r="C604" s="32" t="s">
        <v>17</v>
      </c>
      <c r="D604" s="32" t="s">
        <v>849</v>
      </c>
      <c r="E604" s="32">
        <v>300</v>
      </c>
      <c r="F604" s="5">
        <v>51.6</v>
      </c>
      <c r="G604" s="5">
        <v>51.5</v>
      </c>
      <c r="H604" s="13">
        <f t="shared" si="272"/>
        <v>99.806201550387598</v>
      </c>
      <c r="I604" s="38">
        <f t="shared" si="273"/>
        <v>-0.10000000000000142</v>
      </c>
    </row>
    <row r="605" spans="1:9" ht="25.5">
      <c r="A605" s="33" t="s">
        <v>410</v>
      </c>
      <c r="B605" s="30" t="s">
        <v>6</v>
      </c>
      <c r="C605" s="30" t="s">
        <v>17</v>
      </c>
      <c r="D605" s="30" t="s">
        <v>850</v>
      </c>
      <c r="E605" s="30"/>
      <c r="F605" s="6">
        <f>F606+F609+F612+F615+F618+F621+F624+F627+F630+F633+F636+F639+F641+F644</f>
        <v>44164.5</v>
      </c>
      <c r="G605" s="6">
        <f>G606+G609+G612+G615+G618+G621+G624+G627+G630+G633+G636+G639+G641+G644</f>
        <v>43242.499999999993</v>
      </c>
      <c r="H605" s="11">
        <f t="shared" ref="H605" si="287">G605/F605*100</f>
        <v>97.912350417190268</v>
      </c>
      <c r="I605" s="37">
        <f t="shared" ref="I605" si="288">G605-F605</f>
        <v>-922.00000000000728</v>
      </c>
    </row>
    <row r="606" spans="1:9" ht="63.75">
      <c r="A606" s="8" t="s">
        <v>137</v>
      </c>
      <c r="B606" s="30" t="s">
        <v>6</v>
      </c>
      <c r="C606" s="30" t="s">
        <v>17</v>
      </c>
      <c r="D606" s="30" t="s">
        <v>851</v>
      </c>
      <c r="E606" s="30"/>
      <c r="F606" s="6">
        <f>SUM(F607:F608)</f>
        <v>481.5</v>
      </c>
      <c r="G606" s="6">
        <f>SUM(G607:G608)</f>
        <v>481.5</v>
      </c>
      <c r="H606" s="11">
        <f t="shared" si="272"/>
        <v>100</v>
      </c>
      <c r="I606" s="37">
        <f t="shared" si="273"/>
        <v>0</v>
      </c>
    </row>
    <row r="607" spans="1:9" ht="89.25">
      <c r="A607" s="12" t="s">
        <v>298</v>
      </c>
      <c r="B607" s="32" t="s">
        <v>6</v>
      </c>
      <c r="C607" s="32" t="s">
        <v>17</v>
      </c>
      <c r="D607" s="32" t="s">
        <v>851</v>
      </c>
      <c r="E607" s="32">
        <v>200</v>
      </c>
      <c r="F607" s="5">
        <v>4.8</v>
      </c>
      <c r="G607" s="5">
        <v>4.8</v>
      </c>
      <c r="H607" s="13">
        <f t="shared" si="272"/>
        <v>100</v>
      </c>
      <c r="I607" s="38">
        <f t="shared" si="273"/>
        <v>0</v>
      </c>
    </row>
    <row r="608" spans="1:9" ht="76.5">
      <c r="A608" s="12" t="s">
        <v>248</v>
      </c>
      <c r="B608" s="32" t="s">
        <v>6</v>
      </c>
      <c r="C608" s="32" t="s">
        <v>17</v>
      </c>
      <c r="D608" s="32" t="s">
        <v>851</v>
      </c>
      <c r="E608" s="32">
        <v>300</v>
      </c>
      <c r="F608" s="5">
        <v>476.7</v>
      </c>
      <c r="G608" s="5">
        <v>476.7</v>
      </c>
      <c r="H608" s="13">
        <f t="shared" si="272"/>
        <v>100</v>
      </c>
      <c r="I608" s="38">
        <f t="shared" si="273"/>
        <v>0</v>
      </c>
    </row>
    <row r="609" spans="1:9" ht="63.75">
      <c r="A609" s="8" t="s">
        <v>138</v>
      </c>
      <c r="B609" s="30" t="s">
        <v>6</v>
      </c>
      <c r="C609" s="30" t="s">
        <v>17</v>
      </c>
      <c r="D609" s="30" t="s">
        <v>852</v>
      </c>
      <c r="E609" s="30"/>
      <c r="F609" s="6">
        <f>SUM(F610:F611)</f>
        <v>1696</v>
      </c>
      <c r="G609" s="6">
        <f>SUM(G610:G611)</f>
        <v>1695.6999999999998</v>
      </c>
      <c r="H609" s="11">
        <f t="shared" si="272"/>
        <v>99.982311320754704</v>
      </c>
      <c r="I609" s="37">
        <f t="shared" si="273"/>
        <v>-0.3000000000001819</v>
      </c>
    </row>
    <row r="610" spans="1:9" ht="89.25">
      <c r="A610" s="12" t="s">
        <v>301</v>
      </c>
      <c r="B610" s="32" t="s">
        <v>6</v>
      </c>
      <c r="C610" s="32" t="s">
        <v>17</v>
      </c>
      <c r="D610" s="32" t="s">
        <v>852</v>
      </c>
      <c r="E610" s="32">
        <v>200</v>
      </c>
      <c r="F610" s="5">
        <v>19.3</v>
      </c>
      <c r="G610" s="5">
        <v>19.100000000000001</v>
      </c>
      <c r="H610" s="13">
        <f t="shared" si="272"/>
        <v>98.963730569948197</v>
      </c>
      <c r="I610" s="38">
        <f t="shared" si="273"/>
        <v>-0.19999999999999929</v>
      </c>
    </row>
    <row r="611" spans="1:9" ht="76.5">
      <c r="A611" s="12" t="s">
        <v>251</v>
      </c>
      <c r="B611" s="32" t="s">
        <v>6</v>
      </c>
      <c r="C611" s="32" t="s">
        <v>17</v>
      </c>
      <c r="D611" s="32" t="s">
        <v>852</v>
      </c>
      <c r="E611" s="32">
        <v>300</v>
      </c>
      <c r="F611" s="5">
        <v>1676.7</v>
      </c>
      <c r="G611" s="5">
        <v>1676.6</v>
      </c>
      <c r="H611" s="13">
        <f t="shared" si="272"/>
        <v>99.994035903858759</v>
      </c>
      <c r="I611" s="38">
        <f t="shared" si="273"/>
        <v>-0.10000000000013642</v>
      </c>
    </row>
    <row r="612" spans="1:9" ht="114.75">
      <c r="A612" s="8" t="s">
        <v>139</v>
      </c>
      <c r="B612" s="30" t="s">
        <v>6</v>
      </c>
      <c r="C612" s="30" t="s">
        <v>17</v>
      </c>
      <c r="D612" s="30" t="s">
        <v>853</v>
      </c>
      <c r="E612" s="30"/>
      <c r="F612" s="6">
        <f>SUM(F613:F614)</f>
        <v>5.8</v>
      </c>
      <c r="G612" s="6">
        <f>SUM(G613:G614)</f>
        <v>0</v>
      </c>
      <c r="H612" s="11">
        <f t="shared" si="272"/>
        <v>0</v>
      </c>
      <c r="I612" s="37">
        <f t="shared" si="273"/>
        <v>-5.8</v>
      </c>
    </row>
    <row r="613" spans="1:9" ht="127.5">
      <c r="A613" s="12" t="s">
        <v>299</v>
      </c>
      <c r="B613" s="32" t="s">
        <v>6</v>
      </c>
      <c r="C613" s="32" t="s">
        <v>17</v>
      </c>
      <c r="D613" s="32" t="s">
        <v>853</v>
      </c>
      <c r="E613" s="32">
        <v>200</v>
      </c>
      <c r="F613" s="5">
        <v>0.1</v>
      </c>
      <c r="G613" s="5">
        <v>0</v>
      </c>
      <c r="H613" s="13">
        <f t="shared" si="272"/>
        <v>0</v>
      </c>
      <c r="I613" s="38">
        <f t="shared" si="273"/>
        <v>-0.1</v>
      </c>
    </row>
    <row r="614" spans="1:9" ht="127.5">
      <c r="A614" s="12" t="s">
        <v>250</v>
      </c>
      <c r="B614" s="32" t="s">
        <v>6</v>
      </c>
      <c r="C614" s="32" t="s">
        <v>17</v>
      </c>
      <c r="D614" s="32" t="s">
        <v>853</v>
      </c>
      <c r="E614" s="32">
        <v>300</v>
      </c>
      <c r="F614" s="5">
        <v>5.7</v>
      </c>
      <c r="G614" s="5">
        <v>0</v>
      </c>
      <c r="H614" s="13">
        <f t="shared" si="272"/>
        <v>0</v>
      </c>
      <c r="I614" s="38">
        <f t="shared" si="273"/>
        <v>-5.7</v>
      </c>
    </row>
    <row r="615" spans="1:9" ht="38.25">
      <c r="A615" s="8" t="s">
        <v>140</v>
      </c>
      <c r="B615" s="30" t="s">
        <v>6</v>
      </c>
      <c r="C615" s="30" t="s">
        <v>17</v>
      </c>
      <c r="D615" s="30" t="s">
        <v>854</v>
      </c>
      <c r="E615" s="30"/>
      <c r="F615" s="6">
        <f>SUM(F616:F617)</f>
        <v>303</v>
      </c>
      <c r="G615" s="6">
        <f>SUM(G616:G617)</f>
        <v>303</v>
      </c>
      <c r="H615" s="11">
        <f t="shared" si="272"/>
        <v>100</v>
      </c>
      <c r="I615" s="37">
        <f t="shared" si="273"/>
        <v>0</v>
      </c>
    </row>
    <row r="616" spans="1:9" ht="63.75">
      <c r="A616" s="12" t="s">
        <v>300</v>
      </c>
      <c r="B616" s="32" t="s">
        <v>6</v>
      </c>
      <c r="C616" s="32" t="s">
        <v>17</v>
      </c>
      <c r="D616" s="32" t="s">
        <v>854</v>
      </c>
      <c r="E616" s="32">
        <v>200</v>
      </c>
      <c r="F616" s="5">
        <v>2.2999999999999998</v>
      </c>
      <c r="G616" s="5">
        <v>2.2999999999999998</v>
      </c>
      <c r="H616" s="13">
        <f t="shared" si="272"/>
        <v>100</v>
      </c>
      <c r="I616" s="38">
        <f t="shared" si="273"/>
        <v>0</v>
      </c>
    </row>
    <row r="617" spans="1:9" ht="51">
      <c r="A617" s="12" t="s">
        <v>252</v>
      </c>
      <c r="B617" s="32" t="s">
        <v>6</v>
      </c>
      <c r="C617" s="32" t="s">
        <v>17</v>
      </c>
      <c r="D617" s="32" t="s">
        <v>854</v>
      </c>
      <c r="E617" s="32">
        <v>300</v>
      </c>
      <c r="F617" s="5">
        <v>300.7</v>
      </c>
      <c r="G617" s="5">
        <v>300.7</v>
      </c>
      <c r="H617" s="13">
        <f t="shared" si="272"/>
        <v>100</v>
      </c>
      <c r="I617" s="38">
        <f t="shared" si="273"/>
        <v>0</v>
      </c>
    </row>
    <row r="618" spans="1:9" ht="76.5">
      <c r="A618" s="8" t="s">
        <v>513</v>
      </c>
      <c r="B618" s="30" t="s">
        <v>6</v>
      </c>
      <c r="C618" s="30" t="s">
        <v>17</v>
      </c>
      <c r="D618" s="30" t="s">
        <v>855</v>
      </c>
      <c r="E618" s="30"/>
      <c r="F618" s="6">
        <f>SUM(F619:F620)</f>
        <v>166</v>
      </c>
      <c r="G618" s="6">
        <f>SUM(G619:G620)</f>
        <v>66.899999999999991</v>
      </c>
      <c r="H618" s="11">
        <f t="shared" si="272"/>
        <v>40.301204819277103</v>
      </c>
      <c r="I618" s="37">
        <f t="shared" si="273"/>
        <v>-99.100000000000009</v>
      </c>
    </row>
    <row r="619" spans="1:9" ht="102">
      <c r="A619" s="12" t="s">
        <v>514</v>
      </c>
      <c r="B619" s="32" t="s">
        <v>6</v>
      </c>
      <c r="C619" s="32" t="s">
        <v>17</v>
      </c>
      <c r="D619" s="32" t="s">
        <v>855</v>
      </c>
      <c r="E619" s="32">
        <v>200</v>
      </c>
      <c r="F619" s="5">
        <v>4</v>
      </c>
      <c r="G619" s="5">
        <v>0.8</v>
      </c>
      <c r="H619" s="13">
        <f t="shared" si="272"/>
        <v>20</v>
      </c>
      <c r="I619" s="38">
        <f t="shared" si="273"/>
        <v>-3.2</v>
      </c>
    </row>
    <row r="620" spans="1:9" ht="89.25">
      <c r="A620" s="12" t="s">
        <v>515</v>
      </c>
      <c r="B620" s="32" t="s">
        <v>6</v>
      </c>
      <c r="C620" s="32" t="s">
        <v>17</v>
      </c>
      <c r="D620" s="32" t="s">
        <v>855</v>
      </c>
      <c r="E620" s="32">
        <v>300</v>
      </c>
      <c r="F620" s="5">
        <v>162</v>
      </c>
      <c r="G620" s="5">
        <v>66.099999999999994</v>
      </c>
      <c r="H620" s="13">
        <f t="shared" si="272"/>
        <v>40.802469135802468</v>
      </c>
      <c r="I620" s="38">
        <f t="shared" si="273"/>
        <v>-95.9</v>
      </c>
    </row>
    <row r="621" spans="1:9" ht="114.75">
      <c r="A621" s="8" t="s">
        <v>141</v>
      </c>
      <c r="B621" s="30" t="s">
        <v>6</v>
      </c>
      <c r="C621" s="30" t="s">
        <v>17</v>
      </c>
      <c r="D621" s="30" t="s">
        <v>856</v>
      </c>
      <c r="E621" s="30"/>
      <c r="F621" s="6">
        <f>SUM(F622:F623)</f>
        <v>55</v>
      </c>
      <c r="G621" s="6">
        <f>SUM(G622:G623)</f>
        <v>54.1</v>
      </c>
      <c r="H621" s="11">
        <f t="shared" si="272"/>
        <v>98.36363636363636</v>
      </c>
      <c r="I621" s="37">
        <f t="shared" si="273"/>
        <v>-0.89999999999999858</v>
      </c>
    </row>
    <row r="622" spans="1:9" ht="140.25">
      <c r="A622" s="12" t="s">
        <v>306</v>
      </c>
      <c r="B622" s="32" t="s">
        <v>6</v>
      </c>
      <c r="C622" s="32" t="s">
        <v>17</v>
      </c>
      <c r="D622" s="32" t="s">
        <v>856</v>
      </c>
      <c r="E622" s="32">
        <v>200</v>
      </c>
      <c r="F622" s="5">
        <v>0.6</v>
      </c>
      <c r="G622" s="5">
        <v>0.5</v>
      </c>
      <c r="H622" s="13">
        <f t="shared" si="272"/>
        <v>83.333333333333343</v>
      </c>
      <c r="I622" s="38">
        <f t="shared" si="273"/>
        <v>-9.9999999999999978E-2</v>
      </c>
    </row>
    <row r="623" spans="1:9" ht="127.5">
      <c r="A623" s="12" t="s">
        <v>256</v>
      </c>
      <c r="B623" s="32" t="s">
        <v>6</v>
      </c>
      <c r="C623" s="32" t="s">
        <v>17</v>
      </c>
      <c r="D623" s="32" t="s">
        <v>856</v>
      </c>
      <c r="E623" s="32">
        <v>300</v>
      </c>
      <c r="F623" s="5">
        <v>54.4</v>
      </c>
      <c r="G623" s="5">
        <v>53.6</v>
      </c>
      <c r="H623" s="13">
        <f t="shared" si="272"/>
        <v>98.529411764705884</v>
      </c>
      <c r="I623" s="38">
        <f t="shared" si="273"/>
        <v>-0.79999999999999716</v>
      </c>
    </row>
    <row r="624" spans="1:9" ht="25.5">
      <c r="A624" s="8" t="s">
        <v>142</v>
      </c>
      <c r="B624" s="30" t="s">
        <v>6</v>
      </c>
      <c r="C624" s="30" t="s">
        <v>17</v>
      </c>
      <c r="D624" s="30" t="s">
        <v>857</v>
      </c>
      <c r="E624" s="30"/>
      <c r="F624" s="6">
        <f>SUM(F625:F626)</f>
        <v>9633</v>
      </c>
      <c r="G624" s="6">
        <f>SUM(G625:G626)</f>
        <v>9311</v>
      </c>
      <c r="H624" s="11">
        <f t="shared" si="272"/>
        <v>96.657323782829849</v>
      </c>
      <c r="I624" s="37">
        <f t="shared" si="273"/>
        <v>-322</v>
      </c>
    </row>
    <row r="625" spans="1:9" ht="63.75">
      <c r="A625" s="12" t="s">
        <v>305</v>
      </c>
      <c r="B625" s="32" t="s">
        <v>6</v>
      </c>
      <c r="C625" s="32" t="s">
        <v>17</v>
      </c>
      <c r="D625" s="32" t="s">
        <v>857</v>
      </c>
      <c r="E625" s="32">
        <v>200</v>
      </c>
      <c r="F625" s="5">
        <v>109</v>
      </c>
      <c r="G625" s="5">
        <v>108.5</v>
      </c>
      <c r="H625" s="13">
        <f t="shared" si="272"/>
        <v>99.541284403669721</v>
      </c>
      <c r="I625" s="38">
        <f t="shared" si="273"/>
        <v>-0.5</v>
      </c>
    </row>
    <row r="626" spans="1:9" ht="51">
      <c r="A626" s="12" t="s">
        <v>255</v>
      </c>
      <c r="B626" s="32" t="s">
        <v>6</v>
      </c>
      <c r="C626" s="32" t="s">
        <v>17</v>
      </c>
      <c r="D626" s="32" t="s">
        <v>857</v>
      </c>
      <c r="E626" s="32">
        <v>300</v>
      </c>
      <c r="F626" s="5">
        <v>9524</v>
      </c>
      <c r="G626" s="5">
        <v>9202.5</v>
      </c>
      <c r="H626" s="13">
        <f t="shared" si="272"/>
        <v>96.624317513649729</v>
      </c>
      <c r="I626" s="38">
        <f t="shared" si="273"/>
        <v>-321.5</v>
      </c>
    </row>
    <row r="627" spans="1:9" ht="25.5">
      <c r="A627" s="8" t="s">
        <v>143</v>
      </c>
      <c r="B627" s="30" t="s">
        <v>6</v>
      </c>
      <c r="C627" s="30" t="s">
        <v>17</v>
      </c>
      <c r="D627" s="30" t="s">
        <v>858</v>
      </c>
      <c r="E627" s="30"/>
      <c r="F627" s="6">
        <f>SUM(F628:F629)</f>
        <v>121</v>
      </c>
      <c r="G627" s="6">
        <f>SUM(G628:G629)</f>
        <v>77.600000000000009</v>
      </c>
      <c r="H627" s="11">
        <f t="shared" si="272"/>
        <v>64.132231404958688</v>
      </c>
      <c r="I627" s="37">
        <f t="shared" si="273"/>
        <v>-43.399999999999991</v>
      </c>
    </row>
    <row r="628" spans="1:9" ht="51">
      <c r="A628" s="12" t="s">
        <v>304</v>
      </c>
      <c r="B628" s="32" t="s">
        <v>6</v>
      </c>
      <c r="C628" s="32" t="s">
        <v>17</v>
      </c>
      <c r="D628" s="32" t="s">
        <v>858</v>
      </c>
      <c r="E628" s="32">
        <v>200</v>
      </c>
      <c r="F628" s="5">
        <v>3</v>
      </c>
      <c r="G628" s="5">
        <v>1.4</v>
      </c>
      <c r="H628" s="13">
        <f t="shared" si="272"/>
        <v>46.666666666666664</v>
      </c>
      <c r="I628" s="38">
        <f t="shared" si="273"/>
        <v>-1.6</v>
      </c>
    </row>
    <row r="629" spans="1:9" ht="38.25">
      <c r="A629" s="12" t="s">
        <v>254</v>
      </c>
      <c r="B629" s="32" t="s">
        <v>6</v>
      </c>
      <c r="C629" s="32" t="s">
        <v>17</v>
      </c>
      <c r="D629" s="32" t="s">
        <v>858</v>
      </c>
      <c r="E629" s="32">
        <v>300</v>
      </c>
      <c r="F629" s="5">
        <v>118</v>
      </c>
      <c r="G629" s="5">
        <v>76.2</v>
      </c>
      <c r="H629" s="13">
        <f t="shared" si="272"/>
        <v>64.576271186440678</v>
      </c>
      <c r="I629" s="38">
        <f t="shared" si="273"/>
        <v>-41.8</v>
      </c>
    </row>
    <row r="630" spans="1:9" ht="25.5">
      <c r="A630" s="8" t="s">
        <v>144</v>
      </c>
      <c r="B630" s="30" t="s">
        <v>6</v>
      </c>
      <c r="C630" s="30" t="s">
        <v>17</v>
      </c>
      <c r="D630" s="30" t="s">
        <v>859</v>
      </c>
      <c r="E630" s="30"/>
      <c r="F630" s="6">
        <f>SUM(F631:F632)</f>
        <v>131</v>
      </c>
      <c r="G630" s="6">
        <f>SUM(G631:G632)</f>
        <v>130.5</v>
      </c>
      <c r="H630" s="11">
        <f t="shared" si="272"/>
        <v>99.618320610687022</v>
      </c>
      <c r="I630" s="37">
        <f t="shared" si="273"/>
        <v>-0.5</v>
      </c>
    </row>
    <row r="631" spans="1:9" ht="51">
      <c r="A631" s="12" t="s">
        <v>303</v>
      </c>
      <c r="B631" s="32" t="s">
        <v>6</v>
      </c>
      <c r="C631" s="32" t="s">
        <v>17</v>
      </c>
      <c r="D631" s="32" t="s">
        <v>859</v>
      </c>
      <c r="E631" s="32">
        <v>200</v>
      </c>
      <c r="F631" s="5">
        <v>1.3</v>
      </c>
      <c r="G631" s="5">
        <v>1.3</v>
      </c>
      <c r="H631" s="13">
        <f t="shared" si="272"/>
        <v>100</v>
      </c>
      <c r="I631" s="38">
        <f t="shared" si="273"/>
        <v>0</v>
      </c>
    </row>
    <row r="632" spans="1:9" ht="38.25">
      <c r="A632" s="12" t="s">
        <v>253</v>
      </c>
      <c r="B632" s="32" t="s">
        <v>6</v>
      </c>
      <c r="C632" s="32" t="s">
        <v>17</v>
      </c>
      <c r="D632" s="32" t="s">
        <v>859</v>
      </c>
      <c r="E632" s="32">
        <v>300</v>
      </c>
      <c r="F632" s="5">
        <v>129.69999999999999</v>
      </c>
      <c r="G632" s="5">
        <v>129.19999999999999</v>
      </c>
      <c r="H632" s="13">
        <f t="shared" si="272"/>
        <v>99.614494988434856</v>
      </c>
      <c r="I632" s="38">
        <f t="shared" si="273"/>
        <v>-0.5</v>
      </c>
    </row>
    <row r="633" spans="1:9" ht="51">
      <c r="A633" s="8" t="s">
        <v>145</v>
      </c>
      <c r="B633" s="30" t="s">
        <v>6</v>
      </c>
      <c r="C633" s="30" t="s">
        <v>17</v>
      </c>
      <c r="D633" s="30" t="s">
        <v>860</v>
      </c>
      <c r="E633" s="30"/>
      <c r="F633" s="6">
        <f>SUM(F634:F635)</f>
        <v>22706</v>
      </c>
      <c r="G633" s="6">
        <f>SUM(G634:G635)</f>
        <v>22325</v>
      </c>
      <c r="H633" s="11">
        <f t="shared" si="272"/>
        <v>98.322029419536676</v>
      </c>
      <c r="I633" s="37">
        <f t="shared" si="273"/>
        <v>-381</v>
      </c>
    </row>
    <row r="634" spans="1:9" ht="76.5">
      <c r="A634" s="12" t="s">
        <v>302</v>
      </c>
      <c r="B634" s="32" t="s">
        <v>6</v>
      </c>
      <c r="C634" s="32" t="s">
        <v>17</v>
      </c>
      <c r="D634" s="32" t="s">
        <v>860</v>
      </c>
      <c r="E634" s="32">
        <v>200</v>
      </c>
      <c r="F634" s="5">
        <v>348</v>
      </c>
      <c r="G634" s="5">
        <v>347.4</v>
      </c>
      <c r="H634" s="13">
        <f t="shared" si="272"/>
        <v>99.827586206896541</v>
      </c>
      <c r="I634" s="38">
        <f t="shared" si="273"/>
        <v>-0.60000000000002274</v>
      </c>
    </row>
    <row r="635" spans="1:9" ht="63.75">
      <c r="A635" s="12" t="s">
        <v>258</v>
      </c>
      <c r="B635" s="32" t="s">
        <v>6</v>
      </c>
      <c r="C635" s="32" t="s">
        <v>17</v>
      </c>
      <c r="D635" s="32" t="s">
        <v>860</v>
      </c>
      <c r="E635" s="32">
        <v>300</v>
      </c>
      <c r="F635" s="5">
        <v>22358</v>
      </c>
      <c r="G635" s="5">
        <v>21977.599999999999</v>
      </c>
      <c r="H635" s="13">
        <f t="shared" ref="H635:H757" si="289">G635/F635*100</f>
        <v>98.298595581000086</v>
      </c>
      <c r="I635" s="38">
        <f t="shared" ref="I635:I757" si="290">G635-F635</f>
        <v>-380.40000000000146</v>
      </c>
    </row>
    <row r="636" spans="1:9" ht="25.5">
      <c r="A636" s="8" t="s">
        <v>146</v>
      </c>
      <c r="B636" s="30" t="s">
        <v>6</v>
      </c>
      <c r="C636" s="30" t="s">
        <v>17</v>
      </c>
      <c r="D636" s="30" t="s">
        <v>861</v>
      </c>
      <c r="E636" s="30"/>
      <c r="F636" s="6">
        <f>SUM(F637:F638)</f>
        <v>228</v>
      </c>
      <c r="G636" s="6">
        <f>SUM(G637:G638)</f>
        <v>227.1</v>
      </c>
      <c r="H636" s="11">
        <f t="shared" si="289"/>
        <v>99.605263157894726</v>
      </c>
      <c r="I636" s="37">
        <f t="shared" si="290"/>
        <v>-0.90000000000000568</v>
      </c>
    </row>
    <row r="637" spans="1:9" ht="51">
      <c r="A637" s="12" t="s">
        <v>307</v>
      </c>
      <c r="B637" s="32" t="s">
        <v>6</v>
      </c>
      <c r="C637" s="32" t="s">
        <v>17</v>
      </c>
      <c r="D637" s="32" t="s">
        <v>861</v>
      </c>
      <c r="E637" s="32">
        <v>200</v>
      </c>
      <c r="F637" s="5">
        <v>4</v>
      </c>
      <c r="G637" s="5">
        <v>4</v>
      </c>
      <c r="H637" s="13">
        <f t="shared" si="289"/>
        <v>100</v>
      </c>
      <c r="I637" s="38">
        <f t="shared" si="290"/>
        <v>0</v>
      </c>
    </row>
    <row r="638" spans="1:9" ht="38.25">
      <c r="A638" s="12" t="s">
        <v>257</v>
      </c>
      <c r="B638" s="32" t="s">
        <v>6</v>
      </c>
      <c r="C638" s="32" t="s">
        <v>17</v>
      </c>
      <c r="D638" s="32" t="s">
        <v>861</v>
      </c>
      <c r="E638" s="32">
        <v>300</v>
      </c>
      <c r="F638" s="5">
        <v>224</v>
      </c>
      <c r="G638" s="5">
        <v>223.1</v>
      </c>
      <c r="H638" s="13">
        <f t="shared" si="289"/>
        <v>99.598214285714278</v>
      </c>
      <c r="I638" s="38">
        <f t="shared" si="290"/>
        <v>-0.90000000000000568</v>
      </c>
    </row>
    <row r="639" spans="1:9" ht="76.5">
      <c r="A639" s="8" t="s">
        <v>516</v>
      </c>
      <c r="B639" s="30" t="s">
        <v>6</v>
      </c>
      <c r="C639" s="30" t="s">
        <v>17</v>
      </c>
      <c r="D639" s="30" t="s">
        <v>862</v>
      </c>
      <c r="E639" s="30"/>
      <c r="F639" s="6">
        <f>SUM(F640)</f>
        <v>31</v>
      </c>
      <c r="G639" s="6">
        <f>SUM(G640)</f>
        <v>28.7</v>
      </c>
      <c r="H639" s="11">
        <f t="shared" si="289"/>
        <v>92.58064516129032</v>
      </c>
      <c r="I639" s="37">
        <f t="shared" si="290"/>
        <v>-2.3000000000000007</v>
      </c>
    </row>
    <row r="640" spans="1:9" ht="102">
      <c r="A640" s="12" t="s">
        <v>517</v>
      </c>
      <c r="B640" s="32" t="s">
        <v>6</v>
      </c>
      <c r="C640" s="32" t="s">
        <v>17</v>
      </c>
      <c r="D640" s="32" t="s">
        <v>862</v>
      </c>
      <c r="E640" s="32">
        <v>300</v>
      </c>
      <c r="F640" s="5">
        <v>31</v>
      </c>
      <c r="G640" s="5">
        <v>28.7</v>
      </c>
      <c r="H640" s="13">
        <f t="shared" si="289"/>
        <v>92.58064516129032</v>
      </c>
      <c r="I640" s="38">
        <f t="shared" si="290"/>
        <v>-2.3000000000000007</v>
      </c>
    </row>
    <row r="641" spans="1:9" ht="51">
      <c r="A641" s="8" t="s">
        <v>463</v>
      </c>
      <c r="B641" s="30" t="s">
        <v>6</v>
      </c>
      <c r="C641" s="30" t="s">
        <v>17</v>
      </c>
      <c r="D641" s="30" t="s">
        <v>863</v>
      </c>
      <c r="E641" s="30"/>
      <c r="F641" s="6">
        <f>F642+F643</f>
        <v>4157.5</v>
      </c>
      <c r="G641" s="6">
        <f>G642+G643</f>
        <v>4127.2</v>
      </c>
      <c r="H641" s="11">
        <f t="shared" ref="H641:H643" si="291">G641/F641*100</f>
        <v>99.271196632591696</v>
      </c>
      <c r="I641" s="37">
        <f t="shared" ref="I641:I643" si="292">G641-F641</f>
        <v>-30.300000000000182</v>
      </c>
    </row>
    <row r="642" spans="1:9" ht="89.25">
      <c r="A642" s="12" t="s">
        <v>486</v>
      </c>
      <c r="B642" s="32" t="s">
        <v>6</v>
      </c>
      <c r="C642" s="32" t="s">
        <v>17</v>
      </c>
      <c r="D642" s="32" t="s">
        <v>863</v>
      </c>
      <c r="E642" s="32" t="s">
        <v>167</v>
      </c>
      <c r="F642" s="5">
        <v>62.3</v>
      </c>
      <c r="G642" s="5">
        <v>32</v>
      </c>
      <c r="H642" s="13">
        <f t="shared" si="291"/>
        <v>51.364365971107553</v>
      </c>
      <c r="I642" s="38">
        <f t="shared" si="292"/>
        <v>-30.299999999999997</v>
      </c>
    </row>
    <row r="643" spans="1:9" ht="76.5">
      <c r="A643" s="12" t="s">
        <v>485</v>
      </c>
      <c r="B643" s="32" t="s">
        <v>6</v>
      </c>
      <c r="C643" s="32" t="s">
        <v>17</v>
      </c>
      <c r="D643" s="32" t="s">
        <v>863</v>
      </c>
      <c r="E643" s="32" t="s">
        <v>169</v>
      </c>
      <c r="F643" s="5">
        <v>4095.2</v>
      </c>
      <c r="G643" s="5">
        <v>4095.2</v>
      </c>
      <c r="H643" s="13">
        <f t="shared" si="291"/>
        <v>100</v>
      </c>
      <c r="I643" s="38">
        <f t="shared" si="292"/>
        <v>0</v>
      </c>
    </row>
    <row r="644" spans="1:9" ht="76.5">
      <c r="A644" s="8" t="s">
        <v>484</v>
      </c>
      <c r="B644" s="30" t="s">
        <v>6</v>
      </c>
      <c r="C644" s="30" t="s">
        <v>17</v>
      </c>
      <c r="D644" s="30" t="s">
        <v>864</v>
      </c>
      <c r="E644" s="32"/>
      <c r="F644" s="6">
        <f>F645+F646</f>
        <v>4449.7</v>
      </c>
      <c r="G644" s="6">
        <f>G645+G646</f>
        <v>4414.2</v>
      </c>
      <c r="H644" s="11">
        <f t="shared" ref="H644:H646" si="293">G644/F644*100</f>
        <v>99.202193406297056</v>
      </c>
      <c r="I644" s="37">
        <f t="shared" ref="I644:I646" si="294">G644-F644</f>
        <v>-35.5</v>
      </c>
    </row>
    <row r="645" spans="1:9" ht="114.75">
      <c r="A645" s="12" t="s">
        <v>488</v>
      </c>
      <c r="B645" s="32" t="s">
        <v>6</v>
      </c>
      <c r="C645" s="32" t="s">
        <v>17</v>
      </c>
      <c r="D645" s="32" t="s">
        <v>864</v>
      </c>
      <c r="E645" s="32" t="s">
        <v>167</v>
      </c>
      <c r="F645" s="5">
        <v>66.2</v>
      </c>
      <c r="G645" s="5">
        <v>30.7</v>
      </c>
      <c r="H645" s="13">
        <f t="shared" ref="H645" si="295">G645/F645*100</f>
        <v>46.374622356495465</v>
      </c>
      <c r="I645" s="38">
        <f t="shared" ref="I645" si="296">G645-F645</f>
        <v>-35.5</v>
      </c>
    </row>
    <row r="646" spans="1:9" ht="102">
      <c r="A646" s="12" t="s">
        <v>487</v>
      </c>
      <c r="B646" s="32" t="s">
        <v>6</v>
      </c>
      <c r="C646" s="32" t="s">
        <v>17</v>
      </c>
      <c r="D646" s="32" t="s">
        <v>864</v>
      </c>
      <c r="E646" s="32" t="s">
        <v>169</v>
      </c>
      <c r="F646" s="5">
        <v>4383.5</v>
      </c>
      <c r="G646" s="5">
        <v>4383.5</v>
      </c>
      <c r="H646" s="13">
        <f t="shared" si="293"/>
        <v>100</v>
      </c>
      <c r="I646" s="38">
        <f t="shared" si="294"/>
        <v>0</v>
      </c>
    </row>
    <row r="647" spans="1:9" ht="27">
      <c r="A647" s="16" t="s">
        <v>363</v>
      </c>
      <c r="B647" s="30" t="s">
        <v>6</v>
      </c>
      <c r="C647" s="30" t="s">
        <v>17</v>
      </c>
      <c r="D647" s="30" t="s">
        <v>828</v>
      </c>
      <c r="E647" s="30"/>
      <c r="F647" s="6">
        <f>F649</f>
        <v>21</v>
      </c>
      <c r="G647" s="6">
        <f>G649</f>
        <v>14.2</v>
      </c>
      <c r="H647" s="11">
        <f t="shared" si="289"/>
        <v>67.619047619047606</v>
      </c>
      <c r="I647" s="37">
        <f t="shared" si="290"/>
        <v>-6.8000000000000007</v>
      </c>
    </row>
    <row r="648" spans="1:9" ht="38.25">
      <c r="A648" s="33" t="s">
        <v>406</v>
      </c>
      <c r="B648" s="30" t="s">
        <v>6</v>
      </c>
      <c r="C648" s="30" t="s">
        <v>17</v>
      </c>
      <c r="D648" s="30" t="s">
        <v>865</v>
      </c>
      <c r="E648" s="30"/>
      <c r="F648" s="6">
        <f>SUM(F649)</f>
        <v>21</v>
      </c>
      <c r="G648" s="6">
        <f>SUM(G649)</f>
        <v>14.2</v>
      </c>
      <c r="H648" s="11">
        <f t="shared" ref="H648" si="297">G648/F648*100</f>
        <v>67.619047619047606</v>
      </c>
      <c r="I648" s="37">
        <f t="shared" ref="I648" si="298">G648-F648</f>
        <v>-6.8000000000000007</v>
      </c>
    </row>
    <row r="649" spans="1:9" ht="63.75">
      <c r="A649" s="8" t="s">
        <v>147</v>
      </c>
      <c r="B649" s="30" t="s">
        <v>6</v>
      </c>
      <c r="C649" s="30" t="s">
        <v>17</v>
      </c>
      <c r="D649" s="30" t="s">
        <v>866</v>
      </c>
      <c r="E649" s="30"/>
      <c r="F649" s="6">
        <f>SUM(F650)</f>
        <v>21</v>
      </c>
      <c r="G649" s="6">
        <f>SUM(G650)</f>
        <v>14.2</v>
      </c>
      <c r="H649" s="11">
        <f t="shared" si="289"/>
        <v>67.619047619047606</v>
      </c>
      <c r="I649" s="37">
        <f t="shared" si="290"/>
        <v>-6.8000000000000007</v>
      </c>
    </row>
    <row r="650" spans="1:9" ht="140.25">
      <c r="A650" s="12" t="s">
        <v>185</v>
      </c>
      <c r="B650" s="32" t="s">
        <v>6</v>
      </c>
      <c r="C650" s="32" t="s">
        <v>17</v>
      </c>
      <c r="D650" s="32" t="s">
        <v>866</v>
      </c>
      <c r="E650" s="32">
        <v>100</v>
      </c>
      <c r="F650" s="5">
        <v>21</v>
      </c>
      <c r="G650" s="5">
        <v>14.2</v>
      </c>
      <c r="H650" s="13">
        <f t="shared" si="289"/>
        <v>67.619047619047606</v>
      </c>
      <c r="I650" s="38">
        <f t="shared" si="290"/>
        <v>-6.8000000000000007</v>
      </c>
    </row>
    <row r="651" spans="1:9" ht="40.5">
      <c r="A651" s="18" t="s">
        <v>368</v>
      </c>
      <c r="B651" s="30" t="s">
        <v>6</v>
      </c>
      <c r="C651" s="30" t="s">
        <v>17</v>
      </c>
      <c r="D651" s="30" t="s">
        <v>867</v>
      </c>
      <c r="E651" s="30"/>
      <c r="F651" s="6">
        <f>F652</f>
        <v>33414</v>
      </c>
      <c r="G651" s="6">
        <f>G652</f>
        <v>31168.2</v>
      </c>
      <c r="H651" s="11">
        <f t="shared" ref="H651:H652" si="299">G651/F651*100</f>
        <v>93.278865146345851</v>
      </c>
      <c r="I651" s="37">
        <f t="shared" ref="I651:I652" si="300">G651-F651</f>
        <v>-2245.7999999999993</v>
      </c>
    </row>
    <row r="652" spans="1:9" ht="38.25">
      <c r="A652" s="33" t="s">
        <v>411</v>
      </c>
      <c r="B652" s="30" t="s">
        <v>6</v>
      </c>
      <c r="C652" s="30" t="s">
        <v>17</v>
      </c>
      <c r="D652" s="30" t="s">
        <v>868</v>
      </c>
      <c r="E652" s="30"/>
      <c r="F652" s="6">
        <f>F656+F653+F659+F662+G65</f>
        <v>33414</v>
      </c>
      <c r="G652" s="6">
        <f>G656+G653+G659+G662+H65</f>
        <v>31168.2</v>
      </c>
      <c r="H652" s="11">
        <f t="shared" si="299"/>
        <v>93.278865146345851</v>
      </c>
      <c r="I652" s="37">
        <f t="shared" si="300"/>
        <v>-2245.7999999999993</v>
      </c>
    </row>
    <row r="653" spans="1:9" ht="38.25">
      <c r="A653" s="33" t="s">
        <v>464</v>
      </c>
      <c r="B653" s="30" t="s">
        <v>6</v>
      </c>
      <c r="C653" s="30" t="s">
        <v>17</v>
      </c>
      <c r="D653" s="30" t="s">
        <v>869</v>
      </c>
      <c r="E653" s="30"/>
      <c r="F653" s="6">
        <f>F654+F655</f>
        <v>90.8</v>
      </c>
      <c r="G653" s="6">
        <f>G654+G655</f>
        <v>73.599999999999994</v>
      </c>
      <c r="H653" s="11">
        <f t="shared" ref="H653:H655" si="301">G653/F653*100</f>
        <v>81.057268722466958</v>
      </c>
      <c r="I653" s="37">
        <f t="shared" ref="I653:I655" si="302">G653-F653</f>
        <v>-17.200000000000003</v>
      </c>
    </row>
    <row r="654" spans="1:9" ht="63.75">
      <c r="A654" s="35" t="s">
        <v>518</v>
      </c>
      <c r="B654" s="32" t="s">
        <v>6</v>
      </c>
      <c r="C654" s="32" t="s">
        <v>17</v>
      </c>
      <c r="D654" s="32" t="s">
        <v>869</v>
      </c>
      <c r="E654" s="32" t="s">
        <v>167</v>
      </c>
      <c r="F654" s="5">
        <v>0.8</v>
      </c>
      <c r="G654" s="5">
        <v>0.6</v>
      </c>
      <c r="H654" s="13">
        <f t="shared" si="301"/>
        <v>74.999999999999986</v>
      </c>
      <c r="I654" s="38">
        <f t="shared" si="302"/>
        <v>-0.20000000000000007</v>
      </c>
    </row>
    <row r="655" spans="1:9" ht="51">
      <c r="A655" s="35" t="s">
        <v>519</v>
      </c>
      <c r="B655" s="32" t="s">
        <v>6</v>
      </c>
      <c r="C655" s="32" t="s">
        <v>17</v>
      </c>
      <c r="D655" s="32" t="s">
        <v>869</v>
      </c>
      <c r="E655" s="32" t="s">
        <v>169</v>
      </c>
      <c r="F655" s="5">
        <v>90</v>
      </c>
      <c r="G655" s="5">
        <v>73</v>
      </c>
      <c r="H655" s="13">
        <f t="shared" si="301"/>
        <v>81.111111111111114</v>
      </c>
      <c r="I655" s="38">
        <f t="shared" si="302"/>
        <v>-17</v>
      </c>
    </row>
    <row r="656" spans="1:9" ht="140.25">
      <c r="A656" s="8" t="s">
        <v>148</v>
      </c>
      <c r="B656" s="30" t="s">
        <v>6</v>
      </c>
      <c r="C656" s="30" t="s">
        <v>17</v>
      </c>
      <c r="D656" s="30" t="s">
        <v>870</v>
      </c>
      <c r="E656" s="30"/>
      <c r="F656" s="6">
        <f>SUM(F657:F658)</f>
        <v>11716</v>
      </c>
      <c r="G656" s="6">
        <f>SUM(G657:G658)</f>
        <v>11712.1</v>
      </c>
      <c r="H656" s="11">
        <f t="shared" si="289"/>
        <v>99.966712188460221</v>
      </c>
      <c r="I656" s="37">
        <f t="shared" si="290"/>
        <v>-3.8999999999996362</v>
      </c>
    </row>
    <row r="657" spans="1:9" ht="165.75">
      <c r="A657" s="12" t="s">
        <v>308</v>
      </c>
      <c r="B657" s="32" t="s">
        <v>6</v>
      </c>
      <c r="C657" s="32" t="s">
        <v>17</v>
      </c>
      <c r="D657" s="32" t="s">
        <v>870</v>
      </c>
      <c r="E657" s="32">
        <v>200</v>
      </c>
      <c r="F657" s="5">
        <v>4</v>
      </c>
      <c r="G657" s="5">
        <v>2.1</v>
      </c>
      <c r="H657" s="13">
        <f t="shared" si="289"/>
        <v>52.5</v>
      </c>
      <c r="I657" s="38">
        <f t="shared" si="290"/>
        <v>-1.9</v>
      </c>
    </row>
    <row r="658" spans="1:9" ht="153">
      <c r="A658" s="12" t="s">
        <v>259</v>
      </c>
      <c r="B658" s="32" t="s">
        <v>6</v>
      </c>
      <c r="C658" s="32" t="s">
        <v>17</v>
      </c>
      <c r="D658" s="32" t="s">
        <v>870</v>
      </c>
      <c r="E658" s="32">
        <v>300</v>
      </c>
      <c r="F658" s="5">
        <v>11712</v>
      </c>
      <c r="G658" s="5">
        <v>11710</v>
      </c>
      <c r="H658" s="13">
        <f t="shared" si="289"/>
        <v>99.982923497267763</v>
      </c>
      <c r="I658" s="38">
        <f t="shared" si="290"/>
        <v>-2</v>
      </c>
    </row>
    <row r="659" spans="1:9" ht="25.5">
      <c r="A659" s="8" t="s">
        <v>149</v>
      </c>
      <c r="B659" s="30" t="s">
        <v>6</v>
      </c>
      <c r="C659" s="30" t="s">
        <v>17</v>
      </c>
      <c r="D659" s="30" t="s">
        <v>871</v>
      </c>
      <c r="E659" s="30"/>
      <c r="F659" s="6">
        <f>SUM(F660:F661)</f>
        <v>12706</v>
      </c>
      <c r="G659" s="6">
        <f>SUM(G660:G661)</f>
        <v>12397.800000000001</v>
      </c>
      <c r="H659" s="11">
        <f t="shared" si="289"/>
        <v>97.574374311348976</v>
      </c>
      <c r="I659" s="37">
        <f t="shared" si="290"/>
        <v>-308.19999999999891</v>
      </c>
    </row>
    <row r="660" spans="1:9" ht="51">
      <c r="A660" s="12" t="s">
        <v>311</v>
      </c>
      <c r="B660" s="32" t="s">
        <v>6</v>
      </c>
      <c r="C660" s="32" t="s">
        <v>17</v>
      </c>
      <c r="D660" s="32" t="s">
        <v>871</v>
      </c>
      <c r="E660" s="32">
        <v>200</v>
      </c>
      <c r="F660" s="5">
        <v>109</v>
      </c>
      <c r="G660" s="5">
        <v>107.2</v>
      </c>
      <c r="H660" s="13">
        <f t="shared" si="289"/>
        <v>98.348623853211009</v>
      </c>
      <c r="I660" s="38">
        <f t="shared" si="290"/>
        <v>-1.7999999999999972</v>
      </c>
    </row>
    <row r="661" spans="1:9" ht="38.25">
      <c r="A661" s="12" t="s">
        <v>262</v>
      </c>
      <c r="B661" s="32" t="s">
        <v>6</v>
      </c>
      <c r="C661" s="32" t="s">
        <v>17</v>
      </c>
      <c r="D661" s="32" t="s">
        <v>871</v>
      </c>
      <c r="E661" s="32">
        <v>300</v>
      </c>
      <c r="F661" s="5">
        <v>12597</v>
      </c>
      <c r="G661" s="5">
        <v>12290.6</v>
      </c>
      <c r="H661" s="13">
        <f t="shared" si="289"/>
        <v>97.567674843216651</v>
      </c>
      <c r="I661" s="38">
        <f t="shared" si="290"/>
        <v>-306.39999999999964</v>
      </c>
    </row>
    <row r="662" spans="1:9" ht="25.5">
      <c r="A662" s="8" t="s">
        <v>121</v>
      </c>
      <c r="B662" s="30" t="s">
        <v>6</v>
      </c>
      <c r="C662" s="30" t="s">
        <v>17</v>
      </c>
      <c r="D662" s="30" t="s">
        <v>872</v>
      </c>
      <c r="E662" s="30"/>
      <c r="F662" s="6">
        <f>SUM(F663:F665)</f>
        <v>8901.1999999999989</v>
      </c>
      <c r="G662" s="6">
        <f>SUM(G663:G665)</f>
        <v>6984.7</v>
      </c>
      <c r="H662" s="11">
        <f t="shared" si="289"/>
        <v>78.469195164696899</v>
      </c>
      <c r="I662" s="37">
        <f t="shared" si="290"/>
        <v>-1916.4999999999991</v>
      </c>
    </row>
    <row r="663" spans="1:9" ht="51">
      <c r="A663" s="12" t="s">
        <v>310</v>
      </c>
      <c r="B663" s="32" t="s">
        <v>6</v>
      </c>
      <c r="C663" s="32" t="s">
        <v>17</v>
      </c>
      <c r="D663" s="32" t="s">
        <v>872</v>
      </c>
      <c r="E663" s="32">
        <v>200</v>
      </c>
      <c r="F663" s="5">
        <v>6.5</v>
      </c>
      <c r="G663" s="5">
        <v>2.1</v>
      </c>
      <c r="H663" s="13">
        <f t="shared" si="289"/>
        <v>32.307692307692307</v>
      </c>
      <c r="I663" s="38">
        <f t="shared" si="290"/>
        <v>-4.4000000000000004</v>
      </c>
    </row>
    <row r="664" spans="1:9" ht="38.25">
      <c r="A664" s="12" t="s">
        <v>261</v>
      </c>
      <c r="B664" s="32" t="s">
        <v>6</v>
      </c>
      <c r="C664" s="32" t="s">
        <v>17</v>
      </c>
      <c r="D664" s="32" t="s">
        <v>872</v>
      </c>
      <c r="E664" s="32">
        <v>300</v>
      </c>
      <c r="F664" s="5">
        <v>318.3</v>
      </c>
      <c r="G664" s="5">
        <v>268.7</v>
      </c>
      <c r="H664" s="13">
        <f t="shared" si="289"/>
        <v>84.417216462456793</v>
      </c>
      <c r="I664" s="38">
        <f t="shared" si="290"/>
        <v>-49.600000000000023</v>
      </c>
    </row>
    <row r="665" spans="1:9" ht="63.75">
      <c r="A665" s="12" t="s">
        <v>228</v>
      </c>
      <c r="B665" s="32" t="s">
        <v>6</v>
      </c>
      <c r="C665" s="32" t="s">
        <v>17</v>
      </c>
      <c r="D665" s="32" t="s">
        <v>872</v>
      </c>
      <c r="E665" s="32">
        <v>600</v>
      </c>
      <c r="F665" s="5">
        <v>8576.4</v>
      </c>
      <c r="G665" s="5">
        <v>6713.9</v>
      </c>
      <c r="H665" s="13">
        <f>G665/F665*100</f>
        <v>78.283428944545491</v>
      </c>
      <c r="I665" s="38">
        <f>G665-F665</f>
        <v>-1862.5</v>
      </c>
    </row>
    <row r="666" spans="1:9" ht="40.5">
      <c r="A666" s="18" t="s">
        <v>590</v>
      </c>
      <c r="B666" s="30" t="s">
        <v>6</v>
      </c>
      <c r="C666" s="30" t="s">
        <v>17</v>
      </c>
      <c r="D666" s="30" t="s">
        <v>823</v>
      </c>
      <c r="E666" s="30"/>
      <c r="F666" s="6">
        <f>F667+F671+F674</f>
        <v>1182.2</v>
      </c>
      <c r="G666" s="6">
        <f>G667+G671+G674</f>
        <v>1085</v>
      </c>
      <c r="H666" s="11">
        <f t="shared" ref="H666:H667" si="303">G666/F666*100</f>
        <v>91.778040940619178</v>
      </c>
      <c r="I666" s="37">
        <f t="shared" ref="I666:I667" si="304">G666-F666</f>
        <v>-97.200000000000045</v>
      </c>
    </row>
    <row r="667" spans="1:9" ht="51">
      <c r="A667" s="33" t="s">
        <v>412</v>
      </c>
      <c r="B667" s="30" t="s">
        <v>6</v>
      </c>
      <c r="C667" s="30" t="s">
        <v>17</v>
      </c>
      <c r="D667" s="30" t="s">
        <v>873</v>
      </c>
      <c r="E667" s="30"/>
      <c r="F667" s="6">
        <f>F668</f>
        <v>439</v>
      </c>
      <c r="G667" s="6">
        <f>G668</f>
        <v>424</v>
      </c>
      <c r="H667" s="11">
        <f t="shared" si="303"/>
        <v>96.583143507972665</v>
      </c>
      <c r="I667" s="37">
        <f t="shared" si="304"/>
        <v>-15</v>
      </c>
    </row>
    <row r="668" spans="1:9">
      <c r="A668" s="8" t="s">
        <v>150</v>
      </c>
      <c r="B668" s="30" t="s">
        <v>6</v>
      </c>
      <c r="C668" s="30" t="s">
        <v>17</v>
      </c>
      <c r="D668" s="30" t="s">
        <v>874</v>
      </c>
      <c r="E668" s="30"/>
      <c r="F668" s="6">
        <f>SUM(F669:F670)</f>
        <v>439</v>
      </c>
      <c r="G668" s="6">
        <f>SUM(G669:G670)</f>
        <v>424</v>
      </c>
      <c r="H668" s="11">
        <f t="shared" si="289"/>
        <v>96.583143507972665</v>
      </c>
      <c r="I668" s="37">
        <f t="shared" si="290"/>
        <v>-15</v>
      </c>
    </row>
    <row r="669" spans="1:9" ht="38.25">
      <c r="A669" s="12" t="s">
        <v>309</v>
      </c>
      <c r="B669" s="32" t="s">
        <v>6</v>
      </c>
      <c r="C669" s="32" t="s">
        <v>17</v>
      </c>
      <c r="D669" s="32" t="s">
        <v>874</v>
      </c>
      <c r="E669" s="32">
        <v>200</v>
      </c>
      <c r="F669" s="5">
        <v>3</v>
      </c>
      <c r="G669" s="5">
        <v>2.4</v>
      </c>
      <c r="H669" s="13">
        <f t="shared" si="289"/>
        <v>80</v>
      </c>
      <c r="I669" s="38">
        <f t="shared" si="290"/>
        <v>-0.60000000000000009</v>
      </c>
    </row>
    <row r="670" spans="1:9" ht="25.5">
      <c r="A670" s="12" t="s">
        <v>260</v>
      </c>
      <c r="B670" s="32" t="s">
        <v>6</v>
      </c>
      <c r="C670" s="32" t="s">
        <v>17</v>
      </c>
      <c r="D670" s="32" t="s">
        <v>874</v>
      </c>
      <c r="E670" s="32">
        <v>300</v>
      </c>
      <c r="F670" s="5">
        <v>436</v>
      </c>
      <c r="G670" s="5">
        <v>421.6</v>
      </c>
      <c r="H670" s="13">
        <f t="shared" si="289"/>
        <v>96.697247706422019</v>
      </c>
      <c r="I670" s="38">
        <f t="shared" si="290"/>
        <v>-14.399999999999977</v>
      </c>
    </row>
    <row r="671" spans="1:9" ht="51">
      <c r="A671" s="33" t="s">
        <v>413</v>
      </c>
      <c r="B671" s="30" t="s">
        <v>6</v>
      </c>
      <c r="C671" s="30" t="s">
        <v>17</v>
      </c>
      <c r="D671" s="30" t="s">
        <v>875</v>
      </c>
      <c r="E671" s="30"/>
      <c r="F671" s="6">
        <f>SUM(F672)</f>
        <v>22</v>
      </c>
      <c r="G671" s="6">
        <f>SUM(G672)</f>
        <v>0</v>
      </c>
      <c r="H671" s="11">
        <f t="shared" ref="H671" si="305">G671/F671*100</f>
        <v>0</v>
      </c>
      <c r="I671" s="37">
        <f t="shared" ref="I671" si="306">G671-F671</f>
        <v>-22</v>
      </c>
    </row>
    <row r="672" spans="1:9" ht="38.25">
      <c r="A672" s="8" t="s">
        <v>151</v>
      </c>
      <c r="B672" s="30" t="s">
        <v>6</v>
      </c>
      <c r="C672" s="30" t="s">
        <v>17</v>
      </c>
      <c r="D672" s="30" t="s">
        <v>876</v>
      </c>
      <c r="E672" s="30"/>
      <c r="F672" s="6">
        <f>SUM(F673)</f>
        <v>22</v>
      </c>
      <c r="G672" s="6">
        <f>SUM(G673)</f>
        <v>0</v>
      </c>
      <c r="H672" s="11">
        <f t="shared" si="289"/>
        <v>0</v>
      </c>
      <c r="I672" s="37">
        <f t="shared" si="290"/>
        <v>-22</v>
      </c>
    </row>
    <row r="673" spans="1:9" ht="51">
      <c r="A673" s="12" t="s">
        <v>264</v>
      </c>
      <c r="B673" s="32" t="s">
        <v>6</v>
      </c>
      <c r="C673" s="32" t="s">
        <v>17</v>
      </c>
      <c r="D673" s="32" t="s">
        <v>876</v>
      </c>
      <c r="E673" s="32">
        <v>300</v>
      </c>
      <c r="F673" s="5">
        <v>22</v>
      </c>
      <c r="G673" s="5">
        <v>0</v>
      </c>
      <c r="H673" s="13">
        <f t="shared" si="289"/>
        <v>0</v>
      </c>
      <c r="I673" s="38">
        <f t="shared" si="290"/>
        <v>-22</v>
      </c>
    </row>
    <row r="674" spans="1:9" ht="38.25">
      <c r="A674" s="33" t="s">
        <v>407</v>
      </c>
      <c r="B674" s="30" t="s">
        <v>6</v>
      </c>
      <c r="C674" s="30" t="s">
        <v>17</v>
      </c>
      <c r="D674" s="30" t="s">
        <v>830</v>
      </c>
      <c r="E674" s="30"/>
      <c r="F674" s="6">
        <f>F675</f>
        <v>721.2</v>
      </c>
      <c r="G674" s="6">
        <f>G675</f>
        <v>661</v>
      </c>
      <c r="H674" s="11">
        <f t="shared" ref="H674" si="307">G674/F674*100</f>
        <v>91.652800887409867</v>
      </c>
      <c r="I674" s="37">
        <f t="shared" ref="I674" si="308">G674-F674</f>
        <v>-60.200000000000045</v>
      </c>
    </row>
    <row r="675" spans="1:9">
      <c r="A675" s="8" t="s">
        <v>32</v>
      </c>
      <c r="B675" s="30" t="s">
        <v>6</v>
      </c>
      <c r="C675" s="30" t="s">
        <v>17</v>
      </c>
      <c r="D675" s="30" t="s">
        <v>831</v>
      </c>
      <c r="E675" s="30"/>
      <c r="F675" s="6">
        <f>SUM(F676:F677)</f>
        <v>721.2</v>
      </c>
      <c r="G675" s="6">
        <f>SUM(G676:G677)</f>
        <v>661</v>
      </c>
      <c r="H675" s="11">
        <f t="shared" si="289"/>
        <v>91.652800887409867</v>
      </c>
      <c r="I675" s="37">
        <f t="shared" si="290"/>
        <v>-60.200000000000045</v>
      </c>
    </row>
    <row r="676" spans="1:9" ht="38.25">
      <c r="A676" s="12" t="s">
        <v>196</v>
      </c>
      <c r="B676" s="32" t="s">
        <v>6</v>
      </c>
      <c r="C676" s="32" t="s">
        <v>17</v>
      </c>
      <c r="D676" s="32" t="s">
        <v>831</v>
      </c>
      <c r="E676" s="32">
        <v>200</v>
      </c>
      <c r="F676" s="5">
        <v>691.2</v>
      </c>
      <c r="G676" s="5">
        <v>631</v>
      </c>
      <c r="H676" s="13">
        <f t="shared" si="289"/>
        <v>91.290509259259252</v>
      </c>
      <c r="I676" s="38">
        <f t="shared" si="290"/>
        <v>-60.200000000000045</v>
      </c>
    </row>
    <row r="677" spans="1:9" ht="25.5">
      <c r="A677" s="12" t="s">
        <v>235</v>
      </c>
      <c r="B677" s="32" t="s">
        <v>6</v>
      </c>
      <c r="C677" s="32" t="s">
        <v>17</v>
      </c>
      <c r="D677" s="32" t="s">
        <v>831</v>
      </c>
      <c r="E677" s="32">
        <v>300</v>
      </c>
      <c r="F677" s="5">
        <v>30</v>
      </c>
      <c r="G677" s="5">
        <v>30</v>
      </c>
      <c r="H677" s="13">
        <f t="shared" si="289"/>
        <v>100</v>
      </c>
      <c r="I677" s="38">
        <f t="shared" si="290"/>
        <v>0</v>
      </c>
    </row>
    <row r="678" spans="1:9" ht="38.25">
      <c r="A678" s="15" t="s">
        <v>358</v>
      </c>
      <c r="B678" s="30" t="s">
        <v>6</v>
      </c>
      <c r="C678" s="30" t="s">
        <v>17</v>
      </c>
      <c r="D678" s="30" t="s">
        <v>24</v>
      </c>
      <c r="E678" s="30"/>
      <c r="F678" s="6">
        <f>F679</f>
        <v>50</v>
      </c>
      <c r="G678" s="6">
        <f>G679</f>
        <v>33.6</v>
      </c>
      <c r="H678" s="11">
        <f t="shared" si="289"/>
        <v>67.2</v>
      </c>
      <c r="I678" s="37">
        <f t="shared" si="290"/>
        <v>-16.399999999999999</v>
      </c>
    </row>
    <row r="679" spans="1:9" ht="27">
      <c r="A679" s="28" t="s">
        <v>344</v>
      </c>
      <c r="B679" s="30" t="s">
        <v>6</v>
      </c>
      <c r="C679" s="30" t="s">
        <v>17</v>
      </c>
      <c r="D679" s="30" t="s">
        <v>814</v>
      </c>
      <c r="E679" s="30"/>
      <c r="F679" s="6">
        <f>F681</f>
        <v>50</v>
      </c>
      <c r="G679" s="6">
        <f>G681</f>
        <v>33.6</v>
      </c>
      <c r="H679" s="11">
        <f t="shared" si="289"/>
        <v>67.2</v>
      </c>
      <c r="I679" s="37">
        <f t="shared" si="290"/>
        <v>-16.399999999999999</v>
      </c>
    </row>
    <row r="680" spans="1:9" ht="38.25">
      <c r="A680" s="33" t="s">
        <v>591</v>
      </c>
      <c r="B680" s="30" t="s">
        <v>6</v>
      </c>
      <c r="C680" s="30" t="s">
        <v>17</v>
      </c>
      <c r="D680" s="30" t="s">
        <v>877</v>
      </c>
      <c r="E680" s="30"/>
      <c r="F680" s="6">
        <f>SUM(F681)</f>
        <v>50</v>
      </c>
      <c r="G680" s="6">
        <f>SUM(G681)</f>
        <v>33.6</v>
      </c>
      <c r="H680" s="11">
        <f t="shared" si="289"/>
        <v>67.2</v>
      </c>
      <c r="I680" s="37">
        <f t="shared" si="290"/>
        <v>-16.399999999999999</v>
      </c>
    </row>
    <row r="681" spans="1:9" ht="76.5">
      <c r="A681" s="8" t="s">
        <v>520</v>
      </c>
      <c r="B681" s="30" t="s">
        <v>6</v>
      </c>
      <c r="C681" s="30" t="s">
        <v>17</v>
      </c>
      <c r="D681" s="30" t="s">
        <v>878</v>
      </c>
      <c r="E681" s="30"/>
      <c r="F681" s="6">
        <f>SUM(F682)</f>
        <v>50</v>
      </c>
      <c r="G681" s="6">
        <f>SUM(G682)</f>
        <v>33.6</v>
      </c>
      <c r="H681" s="11">
        <f t="shared" ref="H681:H695" si="309">G681/F681*100</f>
        <v>67.2</v>
      </c>
      <c r="I681" s="37">
        <f t="shared" ref="I681:I695" si="310">G681-F681</f>
        <v>-16.399999999999999</v>
      </c>
    </row>
    <row r="682" spans="1:9" ht="153">
      <c r="A682" s="12" t="s">
        <v>521</v>
      </c>
      <c r="B682" s="32" t="s">
        <v>6</v>
      </c>
      <c r="C682" s="32" t="s">
        <v>17</v>
      </c>
      <c r="D682" s="32" t="s">
        <v>878</v>
      </c>
      <c r="E682" s="32">
        <v>100</v>
      </c>
      <c r="F682" s="5">
        <v>50</v>
      </c>
      <c r="G682" s="5">
        <v>33.6</v>
      </c>
      <c r="H682" s="13">
        <f t="shared" si="309"/>
        <v>67.2</v>
      </c>
      <c r="I682" s="38">
        <f t="shared" si="310"/>
        <v>-16.399999999999999</v>
      </c>
    </row>
    <row r="683" spans="1:9" ht="38.25">
      <c r="A683" s="15" t="s">
        <v>369</v>
      </c>
      <c r="B683" s="30" t="s">
        <v>6</v>
      </c>
      <c r="C683" s="30" t="s">
        <v>17</v>
      </c>
      <c r="D683" s="30" t="s">
        <v>6</v>
      </c>
      <c r="E683" s="30"/>
      <c r="F683" s="6">
        <f>F684</f>
        <v>1044</v>
      </c>
      <c r="G683" s="6">
        <f>G684</f>
        <v>1044</v>
      </c>
      <c r="H683" s="11">
        <f t="shared" si="309"/>
        <v>100</v>
      </c>
      <c r="I683" s="37">
        <f t="shared" si="310"/>
        <v>0</v>
      </c>
    </row>
    <row r="684" spans="1:9" ht="27">
      <c r="A684" s="16" t="s">
        <v>370</v>
      </c>
      <c r="B684" s="30" t="s">
        <v>6</v>
      </c>
      <c r="C684" s="30" t="s">
        <v>17</v>
      </c>
      <c r="D684" s="30" t="s">
        <v>767</v>
      </c>
      <c r="E684" s="30"/>
      <c r="F684" s="6">
        <f>F686+F689</f>
        <v>1044</v>
      </c>
      <c r="G684" s="6">
        <f>G686+G689</f>
        <v>1044</v>
      </c>
      <c r="H684" s="11">
        <f t="shared" si="309"/>
        <v>100</v>
      </c>
      <c r="I684" s="37">
        <f t="shared" si="310"/>
        <v>0</v>
      </c>
    </row>
    <row r="685" spans="1:9" ht="25.5">
      <c r="A685" s="33" t="s">
        <v>592</v>
      </c>
      <c r="B685" s="30" t="s">
        <v>6</v>
      </c>
      <c r="C685" s="30" t="s">
        <v>17</v>
      </c>
      <c r="D685" s="30" t="s">
        <v>879</v>
      </c>
      <c r="E685" s="30"/>
      <c r="F685" s="6">
        <f>SUM(F686)</f>
        <v>144</v>
      </c>
      <c r="G685" s="6">
        <f>SUM(G686)</f>
        <v>144</v>
      </c>
      <c r="H685" s="11">
        <f t="shared" ref="H685" si="311">G685/F685*100</f>
        <v>100</v>
      </c>
      <c r="I685" s="37">
        <f t="shared" ref="I685" si="312">G685-F685</f>
        <v>0</v>
      </c>
    </row>
    <row r="686" spans="1:9">
      <c r="A686" s="8" t="s">
        <v>32</v>
      </c>
      <c r="B686" s="30" t="s">
        <v>6</v>
      </c>
      <c r="C686" s="30" t="s">
        <v>17</v>
      </c>
      <c r="D686" s="30" t="s">
        <v>880</v>
      </c>
      <c r="E686" s="30"/>
      <c r="F686" s="6">
        <f>SUM(F687)</f>
        <v>144</v>
      </c>
      <c r="G686" s="6">
        <f>SUM(G687)</f>
        <v>144</v>
      </c>
      <c r="H686" s="11">
        <f t="shared" si="309"/>
        <v>100</v>
      </c>
      <c r="I686" s="37">
        <f t="shared" si="310"/>
        <v>0</v>
      </c>
    </row>
    <row r="687" spans="1:9" ht="89.25">
      <c r="A687" s="12" t="s">
        <v>179</v>
      </c>
      <c r="B687" s="32" t="s">
        <v>6</v>
      </c>
      <c r="C687" s="32" t="s">
        <v>17</v>
      </c>
      <c r="D687" s="32" t="s">
        <v>880</v>
      </c>
      <c r="E687" s="32">
        <v>100</v>
      </c>
      <c r="F687" s="5">
        <v>144</v>
      </c>
      <c r="G687" s="5">
        <v>144</v>
      </c>
      <c r="H687" s="13">
        <f t="shared" si="309"/>
        <v>100</v>
      </c>
      <c r="I687" s="38">
        <f t="shared" si="310"/>
        <v>0</v>
      </c>
    </row>
    <row r="688" spans="1:9" ht="63.75">
      <c r="A688" s="33" t="s">
        <v>593</v>
      </c>
      <c r="B688" s="30" t="s">
        <v>6</v>
      </c>
      <c r="C688" s="30" t="s">
        <v>17</v>
      </c>
      <c r="D688" s="30" t="s">
        <v>881</v>
      </c>
      <c r="E688" s="30"/>
      <c r="F688" s="6">
        <f>F689</f>
        <v>900</v>
      </c>
      <c r="G688" s="6">
        <f>G689</f>
        <v>900</v>
      </c>
      <c r="H688" s="11">
        <f t="shared" ref="H688" si="313">G688/F688*100</f>
        <v>100</v>
      </c>
      <c r="I688" s="37">
        <f t="shared" ref="I688" si="314">G688-F688</f>
        <v>0</v>
      </c>
    </row>
    <row r="689" spans="1:9" ht="51">
      <c r="A689" s="8" t="s">
        <v>92</v>
      </c>
      <c r="B689" s="30" t="s">
        <v>6</v>
      </c>
      <c r="C689" s="30" t="s">
        <v>17</v>
      </c>
      <c r="D689" s="30" t="s">
        <v>882</v>
      </c>
      <c r="E689" s="30"/>
      <c r="F689" s="6">
        <f>SUM(F690)</f>
        <v>900</v>
      </c>
      <c r="G689" s="6">
        <f>SUM(G690)</f>
        <v>900</v>
      </c>
      <c r="H689" s="11">
        <f t="shared" si="309"/>
        <v>100</v>
      </c>
      <c r="I689" s="37">
        <f t="shared" si="310"/>
        <v>0</v>
      </c>
    </row>
    <row r="690" spans="1:9" ht="127.5">
      <c r="A690" s="12" t="s">
        <v>180</v>
      </c>
      <c r="B690" s="32" t="s">
        <v>6</v>
      </c>
      <c r="C690" s="32" t="s">
        <v>17</v>
      </c>
      <c r="D690" s="32" t="s">
        <v>882</v>
      </c>
      <c r="E690" s="32">
        <v>100</v>
      </c>
      <c r="F690" s="5">
        <v>900</v>
      </c>
      <c r="G690" s="5">
        <v>900</v>
      </c>
      <c r="H690" s="13">
        <f t="shared" si="309"/>
        <v>100</v>
      </c>
      <c r="I690" s="38">
        <f t="shared" si="310"/>
        <v>0</v>
      </c>
    </row>
    <row r="691" spans="1:9" ht="25.5">
      <c r="A691" s="17" t="s">
        <v>323</v>
      </c>
      <c r="B691" s="30" t="s">
        <v>6</v>
      </c>
      <c r="C691" s="30" t="s">
        <v>17</v>
      </c>
      <c r="D691" s="30" t="s">
        <v>322</v>
      </c>
      <c r="E691" s="32"/>
      <c r="F691" s="6">
        <f>F692</f>
        <v>256.5</v>
      </c>
      <c r="G691" s="6">
        <f>G692</f>
        <v>256.5</v>
      </c>
      <c r="H691" s="11">
        <f t="shared" si="309"/>
        <v>100</v>
      </c>
      <c r="I691" s="37">
        <f t="shared" si="310"/>
        <v>0</v>
      </c>
    </row>
    <row r="692" spans="1:9" ht="13.5">
      <c r="A692" s="16" t="s">
        <v>321</v>
      </c>
      <c r="B692" s="30" t="s">
        <v>6</v>
      </c>
      <c r="C692" s="30" t="s">
        <v>17</v>
      </c>
      <c r="D692" s="30" t="s">
        <v>601</v>
      </c>
      <c r="E692" s="30"/>
      <c r="F692" s="6">
        <f>F693+F696</f>
        <v>256.5</v>
      </c>
      <c r="G692" s="6">
        <f>G693+G696</f>
        <v>256.5</v>
      </c>
      <c r="H692" s="11">
        <f t="shared" ref="H692" si="315">G692/F692*100</f>
        <v>100</v>
      </c>
      <c r="I692" s="37">
        <f t="shared" ref="I692" si="316">G692-F692</f>
        <v>0</v>
      </c>
    </row>
    <row r="693" spans="1:9" ht="25.5">
      <c r="A693" s="8" t="s">
        <v>28</v>
      </c>
      <c r="B693" s="30" t="s">
        <v>6</v>
      </c>
      <c r="C693" s="30" t="s">
        <v>17</v>
      </c>
      <c r="D693" s="30" t="s">
        <v>610</v>
      </c>
      <c r="E693" s="30"/>
      <c r="F693" s="6">
        <f>SUM(F694:F695)</f>
        <v>156.5</v>
      </c>
      <c r="G693" s="6">
        <f>SUM(G694:G695)</f>
        <v>156.5</v>
      </c>
      <c r="H693" s="11">
        <f t="shared" si="309"/>
        <v>100</v>
      </c>
      <c r="I693" s="37">
        <f t="shared" si="310"/>
        <v>0</v>
      </c>
    </row>
    <row r="694" spans="1:9" ht="51">
      <c r="A694" s="12" t="s">
        <v>198</v>
      </c>
      <c r="B694" s="32" t="s">
        <v>6</v>
      </c>
      <c r="C694" s="32" t="s">
        <v>17</v>
      </c>
      <c r="D694" s="32" t="s">
        <v>610</v>
      </c>
      <c r="E694" s="32">
        <v>200</v>
      </c>
      <c r="F694" s="5">
        <v>36.5</v>
      </c>
      <c r="G694" s="5">
        <v>36.5</v>
      </c>
      <c r="H694" s="13">
        <f t="shared" si="309"/>
        <v>100</v>
      </c>
      <c r="I694" s="38">
        <f t="shared" si="310"/>
        <v>0</v>
      </c>
    </row>
    <row r="695" spans="1:9" ht="38.25">
      <c r="A695" s="12" t="s">
        <v>236</v>
      </c>
      <c r="B695" s="32" t="s">
        <v>6</v>
      </c>
      <c r="C695" s="32" t="s">
        <v>17</v>
      </c>
      <c r="D695" s="32" t="s">
        <v>610</v>
      </c>
      <c r="E695" s="32">
        <v>300</v>
      </c>
      <c r="F695" s="5">
        <v>120</v>
      </c>
      <c r="G695" s="5">
        <v>120</v>
      </c>
      <c r="H695" s="13">
        <f t="shared" si="309"/>
        <v>100</v>
      </c>
      <c r="I695" s="38">
        <f t="shared" si="310"/>
        <v>0</v>
      </c>
    </row>
    <row r="696" spans="1:9">
      <c r="A696" s="8" t="s">
        <v>32</v>
      </c>
      <c r="B696" s="30" t="s">
        <v>6</v>
      </c>
      <c r="C696" s="30" t="s">
        <v>17</v>
      </c>
      <c r="D696" s="30" t="s">
        <v>626</v>
      </c>
      <c r="E696" s="30"/>
      <c r="F696" s="6">
        <f>F697</f>
        <v>100</v>
      </c>
      <c r="G696" s="6">
        <f>G697</f>
        <v>100</v>
      </c>
      <c r="H696" s="11">
        <f t="shared" ref="H696:H697" si="317">G696/F696*100</f>
        <v>100</v>
      </c>
      <c r="I696" s="37">
        <f t="shared" ref="I696:I697" si="318">G696-F696</f>
        <v>0</v>
      </c>
    </row>
    <row r="697" spans="1:9" ht="38.25">
      <c r="A697" s="12" t="s">
        <v>196</v>
      </c>
      <c r="B697" s="32" t="s">
        <v>6</v>
      </c>
      <c r="C697" s="32" t="s">
        <v>17</v>
      </c>
      <c r="D697" s="32" t="s">
        <v>626</v>
      </c>
      <c r="E697" s="32" t="s">
        <v>167</v>
      </c>
      <c r="F697" s="5">
        <v>100</v>
      </c>
      <c r="G697" s="5">
        <v>100</v>
      </c>
      <c r="H697" s="13">
        <f t="shared" si="317"/>
        <v>100</v>
      </c>
      <c r="I697" s="38">
        <f t="shared" si="318"/>
        <v>0</v>
      </c>
    </row>
    <row r="698" spans="1:9">
      <c r="A698" s="8" t="s">
        <v>93</v>
      </c>
      <c r="B698" s="30" t="s">
        <v>6</v>
      </c>
      <c r="C698" s="30" t="s">
        <v>20</v>
      </c>
      <c r="D698" s="30"/>
      <c r="E698" s="30"/>
      <c r="F698" s="6">
        <f>F699+F704+F736</f>
        <v>105545.2</v>
      </c>
      <c r="G698" s="6">
        <f>G699+G704+G736</f>
        <v>103171.5</v>
      </c>
      <c r="H698" s="11">
        <f t="shared" si="289"/>
        <v>97.751010941283923</v>
      </c>
      <c r="I698" s="37">
        <f t="shared" si="290"/>
        <v>-2373.6999999999971</v>
      </c>
    </row>
    <row r="699" spans="1:9" ht="38.25">
      <c r="A699" s="15" t="s">
        <v>345</v>
      </c>
      <c r="B699" s="30" t="s">
        <v>6</v>
      </c>
      <c r="C699" s="30" t="s">
        <v>20</v>
      </c>
      <c r="D699" s="30" t="s">
        <v>14</v>
      </c>
      <c r="E699" s="30"/>
      <c r="F699" s="6">
        <f>F700</f>
        <v>3960</v>
      </c>
      <c r="G699" s="6">
        <f>G700</f>
        <v>3834.2</v>
      </c>
      <c r="H699" s="11">
        <f t="shared" si="289"/>
        <v>96.823232323232318</v>
      </c>
      <c r="I699" s="37">
        <f t="shared" si="290"/>
        <v>-125.80000000000018</v>
      </c>
    </row>
    <row r="700" spans="1:9" ht="27">
      <c r="A700" s="16" t="s">
        <v>378</v>
      </c>
      <c r="B700" s="30" t="s">
        <v>6</v>
      </c>
      <c r="C700" s="30" t="s">
        <v>20</v>
      </c>
      <c r="D700" s="30" t="s">
        <v>727</v>
      </c>
      <c r="E700" s="30"/>
      <c r="F700" s="6">
        <f>F702</f>
        <v>3960</v>
      </c>
      <c r="G700" s="6">
        <f>G702</f>
        <v>3834.2</v>
      </c>
      <c r="H700" s="11">
        <f t="shared" si="289"/>
        <v>96.823232323232318</v>
      </c>
      <c r="I700" s="37">
        <f t="shared" si="290"/>
        <v>-125.80000000000018</v>
      </c>
    </row>
    <row r="701" spans="1:9" ht="38.25">
      <c r="A701" s="33" t="s">
        <v>594</v>
      </c>
      <c r="B701" s="30" t="s">
        <v>6</v>
      </c>
      <c r="C701" s="30" t="s">
        <v>20</v>
      </c>
      <c r="D701" s="30" t="s">
        <v>883</v>
      </c>
      <c r="E701" s="30"/>
      <c r="F701" s="6">
        <f>SUM(F702)</f>
        <v>3960</v>
      </c>
      <c r="G701" s="6">
        <f>SUM(G702)</f>
        <v>3834.2</v>
      </c>
      <c r="H701" s="11">
        <f>G701/F701*100</f>
        <v>96.823232323232318</v>
      </c>
      <c r="I701" s="37">
        <f>G701-F701</f>
        <v>-125.80000000000018</v>
      </c>
    </row>
    <row r="702" spans="1:9" ht="63.75">
      <c r="A702" s="8" t="s">
        <v>122</v>
      </c>
      <c r="B702" s="30" t="s">
        <v>6</v>
      </c>
      <c r="C702" s="30" t="s">
        <v>20</v>
      </c>
      <c r="D702" s="30" t="s">
        <v>884</v>
      </c>
      <c r="E702" s="30"/>
      <c r="F702" s="6">
        <f>SUM(F703)</f>
        <v>3960</v>
      </c>
      <c r="G702" s="6">
        <f>SUM(G703)</f>
        <v>3834.2</v>
      </c>
      <c r="H702" s="11">
        <f>G702/F702*100</f>
        <v>96.823232323232318</v>
      </c>
      <c r="I702" s="37">
        <f>G702-F702</f>
        <v>-125.80000000000018</v>
      </c>
    </row>
    <row r="703" spans="1:9" ht="89.25">
      <c r="A703" s="12" t="s">
        <v>240</v>
      </c>
      <c r="B703" s="32" t="s">
        <v>6</v>
      </c>
      <c r="C703" s="32" t="s">
        <v>20</v>
      </c>
      <c r="D703" s="32" t="s">
        <v>884</v>
      </c>
      <c r="E703" s="32">
        <v>300</v>
      </c>
      <c r="F703" s="5">
        <v>3960</v>
      </c>
      <c r="G703" s="5">
        <v>3834.2</v>
      </c>
      <c r="H703" s="13">
        <f>G703/F703*100</f>
        <v>96.823232323232318</v>
      </c>
      <c r="I703" s="38">
        <f>G703-F703</f>
        <v>-125.80000000000018</v>
      </c>
    </row>
    <row r="704" spans="1:9" ht="38.25">
      <c r="A704" s="15" t="s">
        <v>356</v>
      </c>
      <c r="B704" s="30" t="s">
        <v>6</v>
      </c>
      <c r="C704" s="30" t="s">
        <v>20</v>
      </c>
      <c r="D704" s="30" t="s">
        <v>20</v>
      </c>
      <c r="E704" s="30"/>
      <c r="F704" s="6">
        <f>F705</f>
        <v>92382.399999999994</v>
      </c>
      <c r="G704" s="6">
        <f>G705</f>
        <v>90135.6</v>
      </c>
      <c r="H704" s="11">
        <f t="shared" ref="H704:H706" si="319">G704/F704*100</f>
        <v>97.567935017925507</v>
      </c>
      <c r="I704" s="37">
        <f t="shared" ref="I704:I706" si="320">G704-F704</f>
        <v>-2246.7999999999884</v>
      </c>
    </row>
    <row r="705" spans="1:9" ht="40.5">
      <c r="A705" s="16" t="s">
        <v>377</v>
      </c>
      <c r="B705" s="30" t="s">
        <v>6</v>
      </c>
      <c r="C705" s="30" t="s">
        <v>20</v>
      </c>
      <c r="D705" s="30" t="s">
        <v>867</v>
      </c>
      <c r="E705" s="30"/>
      <c r="F705" s="6">
        <f>F706+F716+F732</f>
        <v>92382.399999999994</v>
      </c>
      <c r="G705" s="6">
        <f>G706+G716+G732</f>
        <v>90135.6</v>
      </c>
      <c r="H705" s="11">
        <f t="shared" si="319"/>
        <v>97.567935017925507</v>
      </c>
      <c r="I705" s="37">
        <f t="shared" si="320"/>
        <v>-2246.7999999999884</v>
      </c>
    </row>
    <row r="706" spans="1:9" ht="38.25">
      <c r="A706" s="33" t="s">
        <v>411</v>
      </c>
      <c r="B706" s="30" t="s">
        <v>6</v>
      </c>
      <c r="C706" s="30" t="s">
        <v>20</v>
      </c>
      <c r="D706" s="30" t="s">
        <v>868</v>
      </c>
      <c r="E706" s="30"/>
      <c r="F706" s="6">
        <f>F707+F710+F713</f>
        <v>61642.8</v>
      </c>
      <c r="G706" s="6">
        <f>G707+G710+G713</f>
        <v>60180.799999999996</v>
      </c>
      <c r="H706" s="11">
        <f t="shared" si="319"/>
        <v>97.628271266068367</v>
      </c>
      <c r="I706" s="37">
        <f t="shared" si="320"/>
        <v>-1462.0000000000073</v>
      </c>
    </row>
    <row r="707" spans="1:9" ht="63.75">
      <c r="A707" s="8" t="s">
        <v>152</v>
      </c>
      <c r="B707" s="30" t="s">
        <v>6</v>
      </c>
      <c r="C707" s="30" t="s">
        <v>20</v>
      </c>
      <c r="D707" s="30" t="s">
        <v>885</v>
      </c>
      <c r="E707" s="30"/>
      <c r="F707" s="6">
        <f>SUM(F708:F709)</f>
        <v>2669</v>
      </c>
      <c r="G707" s="6">
        <f>SUM(G708:G709)</f>
        <v>1752.6000000000001</v>
      </c>
      <c r="H707" s="11">
        <f t="shared" si="289"/>
        <v>65.665043087298614</v>
      </c>
      <c r="I707" s="37">
        <f t="shared" si="290"/>
        <v>-916.39999999999986</v>
      </c>
    </row>
    <row r="708" spans="1:9" ht="89.25">
      <c r="A708" s="12" t="s">
        <v>313</v>
      </c>
      <c r="B708" s="32" t="s">
        <v>6</v>
      </c>
      <c r="C708" s="32" t="s">
        <v>20</v>
      </c>
      <c r="D708" s="32" t="s">
        <v>885</v>
      </c>
      <c r="E708" s="32">
        <v>200</v>
      </c>
      <c r="F708" s="5">
        <v>16</v>
      </c>
      <c r="G708" s="5">
        <v>14.7</v>
      </c>
      <c r="H708" s="13">
        <f t="shared" si="289"/>
        <v>91.875</v>
      </c>
      <c r="I708" s="38">
        <f t="shared" si="290"/>
        <v>-1.3000000000000007</v>
      </c>
    </row>
    <row r="709" spans="1:9" ht="76.5">
      <c r="A709" s="12" t="s">
        <v>263</v>
      </c>
      <c r="B709" s="32" t="s">
        <v>6</v>
      </c>
      <c r="C709" s="32" t="s">
        <v>20</v>
      </c>
      <c r="D709" s="32" t="s">
        <v>885</v>
      </c>
      <c r="E709" s="32">
        <v>300</v>
      </c>
      <c r="F709" s="5">
        <v>2653</v>
      </c>
      <c r="G709" s="5">
        <v>1737.9</v>
      </c>
      <c r="H709" s="13">
        <f t="shared" si="289"/>
        <v>65.506973237843951</v>
      </c>
      <c r="I709" s="38">
        <f t="shared" si="290"/>
        <v>-915.09999999999991</v>
      </c>
    </row>
    <row r="710" spans="1:9" ht="38.25">
      <c r="A710" s="8" t="s">
        <v>153</v>
      </c>
      <c r="B710" s="30" t="s">
        <v>6</v>
      </c>
      <c r="C710" s="30" t="s">
        <v>20</v>
      </c>
      <c r="D710" s="30" t="s">
        <v>886</v>
      </c>
      <c r="E710" s="30"/>
      <c r="F710" s="6">
        <f>SUM(F711:F712)</f>
        <v>56275.700000000004</v>
      </c>
      <c r="G710" s="6">
        <f>SUM(G711:G712)</f>
        <v>55733.1</v>
      </c>
      <c r="H710" s="11">
        <f t="shared" si="289"/>
        <v>99.035818301682596</v>
      </c>
      <c r="I710" s="37">
        <f t="shared" si="290"/>
        <v>-542.60000000000582</v>
      </c>
    </row>
    <row r="711" spans="1:9" ht="63.75">
      <c r="A711" s="12" t="s">
        <v>312</v>
      </c>
      <c r="B711" s="32" t="s">
        <v>6</v>
      </c>
      <c r="C711" s="32" t="s">
        <v>20</v>
      </c>
      <c r="D711" s="32" t="s">
        <v>886</v>
      </c>
      <c r="E711" s="32">
        <v>200</v>
      </c>
      <c r="F711" s="5">
        <v>979.8</v>
      </c>
      <c r="G711" s="5">
        <v>442.9</v>
      </c>
      <c r="H711" s="13">
        <f t="shared" si="289"/>
        <v>45.203102674015106</v>
      </c>
      <c r="I711" s="38">
        <f t="shared" si="290"/>
        <v>-536.9</v>
      </c>
    </row>
    <row r="712" spans="1:9" ht="51">
      <c r="A712" s="12" t="s">
        <v>267</v>
      </c>
      <c r="B712" s="32" t="s">
        <v>6</v>
      </c>
      <c r="C712" s="32" t="s">
        <v>20</v>
      </c>
      <c r="D712" s="32" t="s">
        <v>886</v>
      </c>
      <c r="E712" s="32">
        <v>300</v>
      </c>
      <c r="F712" s="5">
        <v>55295.9</v>
      </c>
      <c r="G712" s="5">
        <v>55290.2</v>
      </c>
      <c r="H712" s="13">
        <f t="shared" si="289"/>
        <v>99.989691821635944</v>
      </c>
      <c r="I712" s="38">
        <f t="shared" si="290"/>
        <v>-5.7000000000043656</v>
      </c>
    </row>
    <row r="713" spans="1:9" ht="63.75">
      <c r="A713" s="8" t="s">
        <v>489</v>
      </c>
      <c r="B713" s="30" t="s">
        <v>6</v>
      </c>
      <c r="C713" s="30" t="s">
        <v>20</v>
      </c>
      <c r="D713" s="30" t="s">
        <v>887</v>
      </c>
      <c r="E713" s="30"/>
      <c r="F713" s="6">
        <f>F714+F715</f>
        <v>2698.1</v>
      </c>
      <c r="G713" s="6">
        <f>G714+G715</f>
        <v>2695.1</v>
      </c>
      <c r="H713" s="11">
        <f t="shared" ref="H713:H715" si="321">G713/F713*100</f>
        <v>99.888810644527624</v>
      </c>
      <c r="I713" s="37">
        <f t="shared" ref="I713:I715" si="322">G713-F713</f>
        <v>-3</v>
      </c>
    </row>
    <row r="714" spans="1:9" ht="89.25">
      <c r="A714" s="12" t="s">
        <v>522</v>
      </c>
      <c r="B714" s="32" t="s">
        <v>6</v>
      </c>
      <c r="C714" s="32" t="s">
        <v>20</v>
      </c>
      <c r="D714" s="32" t="s">
        <v>887</v>
      </c>
      <c r="E714" s="32" t="s">
        <v>167</v>
      </c>
      <c r="F714" s="5">
        <v>39.9</v>
      </c>
      <c r="G714" s="5">
        <v>37</v>
      </c>
      <c r="H714" s="13">
        <f t="shared" si="321"/>
        <v>92.731829573934846</v>
      </c>
      <c r="I714" s="38">
        <f t="shared" si="322"/>
        <v>-2.8999999999999986</v>
      </c>
    </row>
    <row r="715" spans="1:9" ht="76.5">
      <c r="A715" s="12" t="s">
        <v>523</v>
      </c>
      <c r="B715" s="32" t="s">
        <v>6</v>
      </c>
      <c r="C715" s="32" t="s">
        <v>20</v>
      </c>
      <c r="D715" s="32" t="s">
        <v>887</v>
      </c>
      <c r="E715" s="32" t="s">
        <v>169</v>
      </c>
      <c r="F715" s="5">
        <v>2658.2</v>
      </c>
      <c r="G715" s="5">
        <v>2658.1</v>
      </c>
      <c r="H715" s="13">
        <f t="shared" si="321"/>
        <v>99.996238055827263</v>
      </c>
      <c r="I715" s="38">
        <f t="shared" si="322"/>
        <v>-9.9999999999909051E-2</v>
      </c>
    </row>
    <row r="716" spans="1:9" ht="51">
      <c r="A716" s="33" t="s">
        <v>414</v>
      </c>
      <c r="B716" s="30" t="s">
        <v>6</v>
      </c>
      <c r="C716" s="30" t="s">
        <v>20</v>
      </c>
      <c r="D716" s="30" t="s">
        <v>888</v>
      </c>
      <c r="E716" s="30"/>
      <c r="F716" s="6">
        <f>F717+F719+F721+F724+F727+F730</f>
        <v>8369.2000000000007</v>
      </c>
      <c r="G716" s="6">
        <f>G717+G719+G721+G724+G727+G730</f>
        <v>7615.2000000000007</v>
      </c>
      <c r="H716" s="11">
        <f t="shared" ref="H716" si="323">G716/F716*100</f>
        <v>90.990775701381253</v>
      </c>
      <c r="I716" s="37">
        <f t="shared" ref="I716" si="324">G716-F716</f>
        <v>-754</v>
      </c>
    </row>
    <row r="717" spans="1:9" ht="38.25">
      <c r="A717" s="8" t="s">
        <v>154</v>
      </c>
      <c r="B717" s="30" t="s">
        <v>6</v>
      </c>
      <c r="C717" s="30" t="s">
        <v>20</v>
      </c>
      <c r="D717" s="30" t="s">
        <v>889</v>
      </c>
      <c r="E717" s="30"/>
      <c r="F717" s="6">
        <f>SUM(F718)</f>
        <v>364.2</v>
      </c>
      <c r="G717" s="6">
        <f>SUM(G718)</f>
        <v>345.3</v>
      </c>
      <c r="H717" s="11">
        <f t="shared" si="289"/>
        <v>94.810543657331152</v>
      </c>
      <c r="I717" s="37">
        <f t="shared" si="290"/>
        <v>-18.899999999999977</v>
      </c>
    </row>
    <row r="718" spans="1:9" ht="63.75">
      <c r="A718" s="12" t="s">
        <v>266</v>
      </c>
      <c r="B718" s="32" t="s">
        <v>6</v>
      </c>
      <c r="C718" s="32" t="s">
        <v>20</v>
      </c>
      <c r="D718" s="32" t="s">
        <v>889</v>
      </c>
      <c r="E718" s="32">
        <v>300</v>
      </c>
      <c r="F718" s="5">
        <v>364.2</v>
      </c>
      <c r="G718" s="5">
        <v>345.3</v>
      </c>
      <c r="H718" s="13">
        <f t="shared" si="289"/>
        <v>94.810543657331152</v>
      </c>
      <c r="I718" s="38">
        <f t="shared" si="290"/>
        <v>-18.899999999999977</v>
      </c>
    </row>
    <row r="719" spans="1:9" ht="114.75">
      <c r="A719" s="8" t="s">
        <v>94</v>
      </c>
      <c r="B719" s="30" t="s">
        <v>6</v>
      </c>
      <c r="C719" s="30" t="s">
        <v>20</v>
      </c>
      <c r="D719" s="30" t="s">
        <v>890</v>
      </c>
      <c r="E719" s="30"/>
      <c r="F719" s="6">
        <f>SUM(F720)</f>
        <v>250</v>
      </c>
      <c r="G719" s="6">
        <f>SUM(G720)</f>
        <v>147.30000000000001</v>
      </c>
      <c r="H719" s="11">
        <f>G719/F719*100</f>
        <v>58.920000000000009</v>
      </c>
      <c r="I719" s="37">
        <f>G719-F719</f>
        <v>-102.69999999999999</v>
      </c>
    </row>
    <row r="720" spans="1:9" ht="140.25">
      <c r="A720" s="12" t="s">
        <v>286</v>
      </c>
      <c r="B720" s="32" t="s">
        <v>6</v>
      </c>
      <c r="C720" s="32" t="s">
        <v>20</v>
      </c>
      <c r="D720" s="32" t="s">
        <v>890</v>
      </c>
      <c r="E720" s="32">
        <v>200</v>
      </c>
      <c r="F720" s="5">
        <v>250</v>
      </c>
      <c r="G720" s="5">
        <v>147.30000000000001</v>
      </c>
      <c r="H720" s="13">
        <f>G720/F720*100</f>
        <v>58.920000000000009</v>
      </c>
      <c r="I720" s="38">
        <f>G720-F720</f>
        <v>-102.69999999999999</v>
      </c>
    </row>
    <row r="721" spans="1:9" ht="114.75">
      <c r="A721" s="8" t="s">
        <v>155</v>
      </c>
      <c r="B721" s="30" t="s">
        <v>6</v>
      </c>
      <c r="C721" s="30" t="s">
        <v>20</v>
      </c>
      <c r="D721" s="30" t="s">
        <v>891</v>
      </c>
      <c r="E721" s="30"/>
      <c r="F721" s="6">
        <f>SUM(F722:F723)</f>
        <v>71</v>
      </c>
      <c r="G721" s="6">
        <f>SUM(G722:G723)</f>
        <v>42.2</v>
      </c>
      <c r="H721" s="11">
        <f t="shared" si="289"/>
        <v>59.436619718309856</v>
      </c>
      <c r="I721" s="37">
        <f t="shared" si="290"/>
        <v>-28.799999999999997</v>
      </c>
    </row>
    <row r="722" spans="1:9" ht="140.25">
      <c r="A722" s="12" t="s">
        <v>524</v>
      </c>
      <c r="B722" s="32" t="s">
        <v>6</v>
      </c>
      <c r="C722" s="32" t="s">
        <v>20</v>
      </c>
      <c r="D722" s="32" t="s">
        <v>891</v>
      </c>
      <c r="E722" s="32" t="s">
        <v>167</v>
      </c>
      <c r="F722" s="5">
        <v>1</v>
      </c>
      <c r="G722" s="5">
        <v>0.7</v>
      </c>
      <c r="H722" s="13">
        <f t="shared" ref="H722" si="325">G722/F722*100</f>
        <v>70</v>
      </c>
      <c r="I722" s="38">
        <f t="shared" ref="I722" si="326">G722-F722</f>
        <v>-0.30000000000000004</v>
      </c>
    </row>
    <row r="723" spans="1:9" ht="127.5">
      <c r="A723" s="12" t="s">
        <v>265</v>
      </c>
      <c r="B723" s="32" t="s">
        <v>6</v>
      </c>
      <c r="C723" s="32" t="s">
        <v>20</v>
      </c>
      <c r="D723" s="32" t="s">
        <v>891</v>
      </c>
      <c r="E723" s="32">
        <v>300</v>
      </c>
      <c r="F723" s="5">
        <v>70</v>
      </c>
      <c r="G723" s="5">
        <v>41.5</v>
      </c>
      <c r="H723" s="13">
        <f t="shared" si="289"/>
        <v>59.285714285714285</v>
      </c>
      <c r="I723" s="38">
        <f t="shared" si="290"/>
        <v>-28.5</v>
      </c>
    </row>
    <row r="724" spans="1:9" ht="25.5">
      <c r="A724" s="8" t="s">
        <v>156</v>
      </c>
      <c r="B724" s="30" t="s">
        <v>6</v>
      </c>
      <c r="C724" s="30" t="s">
        <v>20</v>
      </c>
      <c r="D724" s="30" t="s">
        <v>892</v>
      </c>
      <c r="E724" s="30"/>
      <c r="F724" s="6">
        <f>SUM(F725:F726)</f>
        <v>3080</v>
      </c>
      <c r="G724" s="6">
        <f>SUM(G725:G726)</f>
        <v>2654.7999999999997</v>
      </c>
      <c r="H724" s="11">
        <f t="shared" si="289"/>
        <v>86.194805194805184</v>
      </c>
      <c r="I724" s="37">
        <f t="shared" si="290"/>
        <v>-425.20000000000027</v>
      </c>
    </row>
    <row r="725" spans="1:9" ht="63.75">
      <c r="A725" s="12" t="s">
        <v>315</v>
      </c>
      <c r="B725" s="32" t="s">
        <v>6</v>
      </c>
      <c r="C725" s="32" t="s">
        <v>20</v>
      </c>
      <c r="D725" s="32" t="s">
        <v>892</v>
      </c>
      <c r="E725" s="32">
        <v>200</v>
      </c>
      <c r="F725" s="5">
        <v>25</v>
      </c>
      <c r="G725" s="5">
        <v>20.100000000000001</v>
      </c>
      <c r="H725" s="13">
        <f t="shared" si="289"/>
        <v>80.400000000000006</v>
      </c>
      <c r="I725" s="38">
        <f t="shared" si="290"/>
        <v>-4.8999999999999986</v>
      </c>
    </row>
    <row r="726" spans="1:9" ht="51">
      <c r="A726" s="12" t="s">
        <v>268</v>
      </c>
      <c r="B726" s="32" t="s">
        <v>6</v>
      </c>
      <c r="C726" s="32" t="s">
        <v>20</v>
      </c>
      <c r="D726" s="32" t="s">
        <v>892</v>
      </c>
      <c r="E726" s="32">
        <v>300</v>
      </c>
      <c r="F726" s="5">
        <v>3055</v>
      </c>
      <c r="G726" s="5">
        <v>2634.7</v>
      </c>
      <c r="H726" s="13">
        <f t="shared" si="289"/>
        <v>86.242225859247128</v>
      </c>
      <c r="I726" s="38">
        <f t="shared" si="290"/>
        <v>-420.30000000000018</v>
      </c>
    </row>
    <row r="727" spans="1:9" ht="25.5">
      <c r="A727" s="8" t="s">
        <v>525</v>
      </c>
      <c r="B727" s="30" t="s">
        <v>6</v>
      </c>
      <c r="C727" s="30" t="s">
        <v>20</v>
      </c>
      <c r="D727" s="30" t="s">
        <v>893</v>
      </c>
      <c r="E727" s="30"/>
      <c r="F727" s="6">
        <f>SUM(F728:F729)</f>
        <v>3461</v>
      </c>
      <c r="G727" s="6">
        <f>SUM(G728:G729)</f>
        <v>3429</v>
      </c>
      <c r="H727" s="11">
        <f t="shared" si="289"/>
        <v>99.075411730713668</v>
      </c>
      <c r="I727" s="37">
        <f t="shared" si="290"/>
        <v>-32</v>
      </c>
    </row>
    <row r="728" spans="1:9" ht="51">
      <c r="A728" s="12" t="s">
        <v>526</v>
      </c>
      <c r="B728" s="32" t="s">
        <v>6</v>
      </c>
      <c r="C728" s="32" t="s">
        <v>20</v>
      </c>
      <c r="D728" s="32" t="s">
        <v>893</v>
      </c>
      <c r="E728" s="32">
        <v>200</v>
      </c>
      <c r="F728" s="5">
        <v>28</v>
      </c>
      <c r="G728" s="5">
        <v>27.2</v>
      </c>
      <c r="H728" s="13">
        <f t="shared" si="289"/>
        <v>97.142857142857139</v>
      </c>
      <c r="I728" s="38">
        <f t="shared" si="290"/>
        <v>-0.80000000000000071</v>
      </c>
    </row>
    <row r="729" spans="1:9" ht="38.25">
      <c r="A729" s="12" t="s">
        <v>527</v>
      </c>
      <c r="B729" s="32" t="s">
        <v>6</v>
      </c>
      <c r="C729" s="32" t="s">
        <v>20</v>
      </c>
      <c r="D729" s="32" t="s">
        <v>893</v>
      </c>
      <c r="E729" s="32">
        <v>300</v>
      </c>
      <c r="F729" s="5">
        <v>3433</v>
      </c>
      <c r="G729" s="5">
        <v>3401.8</v>
      </c>
      <c r="H729" s="13">
        <f t="shared" si="289"/>
        <v>99.091173900378678</v>
      </c>
      <c r="I729" s="38">
        <f t="shared" si="290"/>
        <v>-31.199999999999818</v>
      </c>
    </row>
    <row r="730" spans="1:9" ht="51">
      <c r="A730" s="8" t="s">
        <v>528</v>
      </c>
      <c r="B730" s="30" t="s">
        <v>6</v>
      </c>
      <c r="C730" s="30" t="s">
        <v>20</v>
      </c>
      <c r="D730" s="30" t="s">
        <v>894</v>
      </c>
      <c r="E730" s="30"/>
      <c r="F730" s="6">
        <f>SUM(F731)</f>
        <v>1143</v>
      </c>
      <c r="G730" s="6">
        <f>SUM(G731)</f>
        <v>996.6</v>
      </c>
      <c r="H730" s="11">
        <f t="shared" si="289"/>
        <v>87.191601049868765</v>
      </c>
      <c r="I730" s="37">
        <f t="shared" si="290"/>
        <v>-146.39999999999998</v>
      </c>
    </row>
    <row r="731" spans="1:9" ht="63.75">
      <c r="A731" s="12" t="s">
        <v>529</v>
      </c>
      <c r="B731" s="32" t="s">
        <v>6</v>
      </c>
      <c r="C731" s="32" t="s">
        <v>20</v>
      </c>
      <c r="D731" s="32" t="s">
        <v>894</v>
      </c>
      <c r="E731" s="32">
        <v>300</v>
      </c>
      <c r="F731" s="5">
        <v>1143</v>
      </c>
      <c r="G731" s="5">
        <v>996.6</v>
      </c>
      <c r="H731" s="13">
        <f t="shared" si="289"/>
        <v>87.191601049868765</v>
      </c>
      <c r="I731" s="38">
        <f t="shared" si="290"/>
        <v>-146.39999999999998</v>
      </c>
    </row>
    <row r="732" spans="1:9" ht="25.5">
      <c r="A732" s="33" t="s">
        <v>415</v>
      </c>
      <c r="B732" s="30" t="s">
        <v>6</v>
      </c>
      <c r="C732" s="30" t="s">
        <v>20</v>
      </c>
      <c r="D732" s="30" t="s">
        <v>895</v>
      </c>
      <c r="E732" s="30"/>
      <c r="F732" s="6">
        <f>F733</f>
        <v>22370.400000000001</v>
      </c>
      <c r="G732" s="6">
        <f>G733</f>
        <v>22339.599999999999</v>
      </c>
      <c r="H732" s="11">
        <f t="shared" ref="H732" si="327">G732/F732*100</f>
        <v>99.862318063154873</v>
      </c>
      <c r="I732" s="37">
        <f t="shared" ref="I732" si="328">G732-F732</f>
        <v>-30.80000000000291</v>
      </c>
    </row>
    <row r="733" spans="1:9" ht="51">
      <c r="A733" s="8" t="s">
        <v>157</v>
      </c>
      <c r="B733" s="30" t="s">
        <v>6</v>
      </c>
      <c r="C733" s="30" t="s">
        <v>20</v>
      </c>
      <c r="D733" s="30" t="s">
        <v>896</v>
      </c>
      <c r="E733" s="30"/>
      <c r="F733" s="6">
        <f>SUM(F734:F735)</f>
        <v>22370.400000000001</v>
      </c>
      <c r="G733" s="6">
        <f>SUM(G734:G735)</f>
        <v>22339.599999999999</v>
      </c>
      <c r="H733" s="11">
        <f t="shared" si="289"/>
        <v>99.862318063154873</v>
      </c>
      <c r="I733" s="37">
        <f t="shared" si="290"/>
        <v>-30.80000000000291</v>
      </c>
    </row>
    <row r="734" spans="1:9" ht="89.25">
      <c r="A734" s="12" t="s">
        <v>314</v>
      </c>
      <c r="B734" s="32" t="s">
        <v>6</v>
      </c>
      <c r="C734" s="32" t="s">
        <v>20</v>
      </c>
      <c r="D734" s="32" t="s">
        <v>896</v>
      </c>
      <c r="E734" s="32">
        <v>200</v>
      </c>
      <c r="F734" s="5">
        <v>181</v>
      </c>
      <c r="G734" s="5">
        <v>179.8</v>
      </c>
      <c r="H734" s="13">
        <f t="shared" si="289"/>
        <v>99.337016574585647</v>
      </c>
      <c r="I734" s="38">
        <f t="shared" si="290"/>
        <v>-1.1999999999999886</v>
      </c>
    </row>
    <row r="735" spans="1:9" ht="76.5">
      <c r="A735" s="12" t="s">
        <v>269</v>
      </c>
      <c r="B735" s="32" t="s">
        <v>6</v>
      </c>
      <c r="C735" s="32" t="s">
        <v>20</v>
      </c>
      <c r="D735" s="32" t="s">
        <v>896</v>
      </c>
      <c r="E735" s="32">
        <v>300</v>
      </c>
      <c r="F735" s="5">
        <v>22189.4</v>
      </c>
      <c r="G735" s="5">
        <v>22159.8</v>
      </c>
      <c r="H735" s="13">
        <f t="shared" si="289"/>
        <v>99.866602972590499</v>
      </c>
      <c r="I735" s="38">
        <f t="shared" si="290"/>
        <v>-29.600000000002183</v>
      </c>
    </row>
    <row r="736" spans="1:9" ht="51">
      <c r="A736" s="15" t="s">
        <v>340</v>
      </c>
      <c r="B736" s="30" t="s">
        <v>6</v>
      </c>
      <c r="C736" s="30" t="s">
        <v>20</v>
      </c>
      <c r="D736" s="30" t="s">
        <v>39</v>
      </c>
      <c r="E736" s="30"/>
      <c r="F736" s="6">
        <f>F737</f>
        <v>9202.7999999999993</v>
      </c>
      <c r="G736" s="6">
        <f>G737</f>
        <v>9201.7000000000007</v>
      </c>
      <c r="H736" s="11">
        <f t="shared" si="289"/>
        <v>99.988047116095117</v>
      </c>
      <c r="I736" s="37">
        <f t="shared" si="290"/>
        <v>-1.0999999999985448</v>
      </c>
    </row>
    <row r="737" spans="1:9" ht="27">
      <c r="A737" s="16" t="s">
        <v>376</v>
      </c>
      <c r="B737" s="30" t="s">
        <v>6</v>
      </c>
      <c r="C737" s="30" t="s">
        <v>20</v>
      </c>
      <c r="D737" s="30" t="s">
        <v>819</v>
      </c>
      <c r="E737" s="30"/>
      <c r="F737" s="6">
        <f>F738+F743</f>
        <v>9202.7999999999993</v>
      </c>
      <c r="G737" s="6">
        <f>G738+G743</f>
        <v>9201.7000000000007</v>
      </c>
      <c r="H737" s="11">
        <f t="shared" si="289"/>
        <v>99.988047116095117</v>
      </c>
      <c r="I737" s="37">
        <f t="shared" si="290"/>
        <v>-1.0999999999985448</v>
      </c>
    </row>
    <row r="738" spans="1:9" ht="25.5">
      <c r="A738" s="33" t="s">
        <v>416</v>
      </c>
      <c r="B738" s="30" t="s">
        <v>6</v>
      </c>
      <c r="C738" s="30" t="s">
        <v>20</v>
      </c>
      <c r="D738" s="30" t="s">
        <v>897</v>
      </c>
      <c r="E738" s="30"/>
      <c r="F738" s="6">
        <f>SUM(F741+F739)</f>
        <v>3140.7999999999997</v>
      </c>
      <c r="G738" s="6">
        <f>SUM(G741+G739)</f>
        <v>3140.4</v>
      </c>
      <c r="H738" s="11">
        <f t="shared" ref="H738:H745" si="329">G738/F738*100</f>
        <v>99.987264391237915</v>
      </c>
      <c r="I738" s="37">
        <f t="shared" ref="I738:I745" si="330">G738-F738</f>
        <v>-0.3999999999996362</v>
      </c>
    </row>
    <row r="739" spans="1:9" ht="25.5">
      <c r="A739" s="33" t="s">
        <v>95</v>
      </c>
      <c r="B739" s="30" t="s">
        <v>6</v>
      </c>
      <c r="C739" s="30" t="s">
        <v>20</v>
      </c>
      <c r="D739" s="30" t="s">
        <v>898</v>
      </c>
      <c r="E739" s="30"/>
      <c r="F739" s="6">
        <f>F740</f>
        <v>86.2</v>
      </c>
      <c r="G739" s="6">
        <f>G740</f>
        <v>86.1</v>
      </c>
      <c r="H739" s="11">
        <f t="shared" ref="H739:H740" si="331">G739/F739*100</f>
        <v>99.883990719257525</v>
      </c>
      <c r="I739" s="37">
        <f t="shared" ref="I739:I740" si="332">G739-F739</f>
        <v>-0.10000000000000853</v>
      </c>
    </row>
    <row r="740" spans="1:9" ht="38.25">
      <c r="A740" s="35" t="s">
        <v>237</v>
      </c>
      <c r="B740" s="32" t="s">
        <v>6</v>
      </c>
      <c r="C740" s="32" t="s">
        <v>20</v>
      </c>
      <c r="D740" s="32" t="s">
        <v>898</v>
      </c>
      <c r="E740" s="32" t="s">
        <v>169</v>
      </c>
      <c r="F740" s="5">
        <v>86.2</v>
      </c>
      <c r="G740" s="5">
        <v>86.1</v>
      </c>
      <c r="H740" s="13">
        <f t="shared" si="331"/>
        <v>99.883990719257525</v>
      </c>
      <c r="I740" s="38">
        <f t="shared" si="332"/>
        <v>-0.10000000000000853</v>
      </c>
    </row>
    <row r="741" spans="1:9" s="14" customFormat="1" ht="25.5">
      <c r="A741" s="8" t="s">
        <v>95</v>
      </c>
      <c r="B741" s="30" t="s">
        <v>6</v>
      </c>
      <c r="C741" s="30" t="s">
        <v>20</v>
      </c>
      <c r="D741" s="30" t="s">
        <v>899</v>
      </c>
      <c r="E741" s="30"/>
      <c r="F741" s="6">
        <f>SUM(F742)</f>
        <v>3054.6</v>
      </c>
      <c r="G741" s="6">
        <f>SUM(G742)</f>
        <v>3054.3</v>
      </c>
      <c r="H741" s="11">
        <f t="shared" si="329"/>
        <v>99.990178746808098</v>
      </c>
      <c r="I741" s="37">
        <f t="shared" si="330"/>
        <v>-0.29999999999972715</v>
      </c>
    </row>
    <row r="742" spans="1:9" s="14" customFormat="1" ht="38.25">
      <c r="A742" s="12" t="s">
        <v>237</v>
      </c>
      <c r="B742" s="32" t="s">
        <v>6</v>
      </c>
      <c r="C742" s="32" t="s">
        <v>20</v>
      </c>
      <c r="D742" s="32" t="s">
        <v>899</v>
      </c>
      <c r="E742" s="32">
        <v>300</v>
      </c>
      <c r="F742" s="5">
        <v>3054.6</v>
      </c>
      <c r="G742" s="5">
        <v>3054.3</v>
      </c>
      <c r="H742" s="13">
        <f t="shared" si="329"/>
        <v>99.990178746808098</v>
      </c>
      <c r="I742" s="38">
        <f t="shared" si="330"/>
        <v>-0.29999999999972715</v>
      </c>
    </row>
    <row r="743" spans="1:9" s="14" customFormat="1" ht="63.75">
      <c r="A743" s="33" t="s">
        <v>417</v>
      </c>
      <c r="B743" s="30" t="s">
        <v>6</v>
      </c>
      <c r="C743" s="30" t="s">
        <v>20</v>
      </c>
      <c r="D743" s="30" t="s">
        <v>900</v>
      </c>
      <c r="E743" s="30"/>
      <c r="F743" s="6">
        <f>SUM(F744)</f>
        <v>6062</v>
      </c>
      <c r="G743" s="6">
        <f>SUM(G744)</f>
        <v>6061.3</v>
      </c>
      <c r="H743" s="11">
        <f t="shared" si="329"/>
        <v>99.988452655889148</v>
      </c>
      <c r="I743" s="37">
        <f t="shared" si="330"/>
        <v>-0.6999999999998181</v>
      </c>
    </row>
    <row r="744" spans="1:9" s="14" customFormat="1" ht="63.75">
      <c r="A744" s="8" t="s">
        <v>96</v>
      </c>
      <c r="B744" s="30" t="s">
        <v>6</v>
      </c>
      <c r="C744" s="30" t="s">
        <v>20</v>
      </c>
      <c r="D744" s="30" t="s">
        <v>901</v>
      </c>
      <c r="E744" s="30"/>
      <c r="F744" s="6">
        <f>SUM(F745)</f>
        <v>6062</v>
      </c>
      <c r="G744" s="6">
        <f>SUM(G745)</f>
        <v>6061.3</v>
      </c>
      <c r="H744" s="11">
        <f t="shared" si="329"/>
        <v>99.988452655889148</v>
      </c>
      <c r="I744" s="37">
        <f t="shared" si="330"/>
        <v>-0.6999999999998181</v>
      </c>
    </row>
    <row r="745" spans="1:9" s="14" customFormat="1" ht="89.25">
      <c r="A745" s="12" t="s">
        <v>232</v>
      </c>
      <c r="B745" s="32" t="s">
        <v>6</v>
      </c>
      <c r="C745" s="32" t="s">
        <v>20</v>
      </c>
      <c r="D745" s="32" t="s">
        <v>901</v>
      </c>
      <c r="E745" s="32">
        <v>400</v>
      </c>
      <c r="F745" s="5">
        <v>6062</v>
      </c>
      <c r="G745" s="5">
        <v>6061.3</v>
      </c>
      <c r="H745" s="13">
        <f t="shared" si="329"/>
        <v>99.988452655889148</v>
      </c>
      <c r="I745" s="38">
        <f t="shared" si="330"/>
        <v>-0.6999999999998181</v>
      </c>
    </row>
    <row r="746" spans="1:9" ht="25.5">
      <c r="A746" s="8" t="s">
        <v>123</v>
      </c>
      <c r="B746" s="30" t="s">
        <v>6</v>
      </c>
      <c r="C746" s="30" t="s">
        <v>70</v>
      </c>
      <c r="D746" s="30"/>
      <c r="E746" s="30"/>
      <c r="F746" s="6">
        <f>F747+F784</f>
        <v>13030.800000000001</v>
      </c>
      <c r="G746" s="6">
        <f>G747+G784</f>
        <v>12881.099999999999</v>
      </c>
      <c r="H746" s="11">
        <f t="shared" si="289"/>
        <v>98.851183350216388</v>
      </c>
      <c r="I746" s="37">
        <f t="shared" si="290"/>
        <v>-149.70000000000255</v>
      </c>
    </row>
    <row r="747" spans="1:9" ht="38.25">
      <c r="A747" s="15" t="s">
        <v>356</v>
      </c>
      <c r="B747" s="30" t="s">
        <v>6</v>
      </c>
      <c r="C747" s="30" t="s">
        <v>70</v>
      </c>
      <c r="D747" s="30" t="s">
        <v>20</v>
      </c>
      <c r="E747" s="30"/>
      <c r="F747" s="6">
        <f>F748+F754+F758+F776</f>
        <v>13015.800000000001</v>
      </c>
      <c r="G747" s="6">
        <f>G748+G754+G758+G776</f>
        <v>12866.3</v>
      </c>
      <c r="H747" s="11">
        <f t="shared" si="289"/>
        <v>98.851395995636054</v>
      </c>
      <c r="I747" s="37">
        <f t="shared" si="290"/>
        <v>-149.50000000000182</v>
      </c>
    </row>
    <row r="748" spans="1:9" ht="40.5">
      <c r="A748" s="18" t="s">
        <v>590</v>
      </c>
      <c r="B748" s="30" t="s">
        <v>6</v>
      </c>
      <c r="C748" s="30" t="s">
        <v>70</v>
      </c>
      <c r="D748" s="30" t="s">
        <v>823</v>
      </c>
      <c r="E748" s="30"/>
      <c r="F748" s="6">
        <f>F749</f>
        <v>62</v>
      </c>
      <c r="G748" s="6">
        <f>G749</f>
        <v>61.9</v>
      </c>
      <c r="H748" s="11">
        <f t="shared" si="289"/>
        <v>99.838709677419359</v>
      </c>
      <c r="I748" s="37">
        <f t="shared" si="290"/>
        <v>-0.10000000000000142</v>
      </c>
    </row>
    <row r="749" spans="1:9" ht="38.25">
      <c r="A749" s="33" t="s">
        <v>407</v>
      </c>
      <c r="B749" s="30" t="s">
        <v>6</v>
      </c>
      <c r="C749" s="30" t="s">
        <v>70</v>
      </c>
      <c r="D749" s="30" t="s">
        <v>830</v>
      </c>
      <c r="E749" s="30"/>
      <c r="F749" s="6">
        <f>F750+F752</f>
        <v>62</v>
      </c>
      <c r="G749" s="6">
        <f>G750+G752</f>
        <v>61.9</v>
      </c>
      <c r="H749" s="11">
        <f t="shared" ref="H749" si="333">G749/F749*100</f>
        <v>99.838709677419359</v>
      </c>
      <c r="I749" s="37">
        <f t="shared" ref="I749" si="334">G749-F749</f>
        <v>-0.10000000000000142</v>
      </c>
    </row>
    <row r="750" spans="1:9" ht="25.5">
      <c r="A750" s="8" t="s">
        <v>28</v>
      </c>
      <c r="B750" s="30" t="s">
        <v>6</v>
      </c>
      <c r="C750" s="30" t="s">
        <v>70</v>
      </c>
      <c r="D750" s="30" t="s">
        <v>902</v>
      </c>
      <c r="E750" s="30"/>
      <c r="F750" s="6">
        <f>F751</f>
        <v>50</v>
      </c>
      <c r="G750" s="6">
        <f>G751</f>
        <v>50</v>
      </c>
      <c r="H750" s="11">
        <f t="shared" ref="H750:H751" si="335">G750/F750*100</f>
        <v>100</v>
      </c>
      <c r="I750" s="37">
        <f t="shared" ref="I750:I751" si="336">G750-F750</f>
        <v>0</v>
      </c>
    </row>
    <row r="751" spans="1:9" ht="51">
      <c r="A751" s="12" t="s">
        <v>198</v>
      </c>
      <c r="B751" s="32" t="s">
        <v>6</v>
      </c>
      <c r="C751" s="32" t="s">
        <v>70</v>
      </c>
      <c r="D751" s="32" t="s">
        <v>902</v>
      </c>
      <c r="E751" s="32" t="s">
        <v>167</v>
      </c>
      <c r="F751" s="5">
        <v>50</v>
      </c>
      <c r="G751" s="5">
        <v>50</v>
      </c>
      <c r="H751" s="13">
        <f t="shared" si="335"/>
        <v>100</v>
      </c>
      <c r="I751" s="38">
        <f t="shared" si="336"/>
        <v>0</v>
      </c>
    </row>
    <row r="752" spans="1:9">
      <c r="A752" s="8" t="s">
        <v>32</v>
      </c>
      <c r="B752" s="30" t="s">
        <v>6</v>
      </c>
      <c r="C752" s="30" t="s">
        <v>70</v>
      </c>
      <c r="D752" s="30" t="s">
        <v>831</v>
      </c>
      <c r="E752" s="30"/>
      <c r="F752" s="6">
        <f>SUM(F753)</f>
        <v>12</v>
      </c>
      <c r="G752" s="6">
        <f>SUM(G753)</f>
        <v>11.9</v>
      </c>
      <c r="H752" s="11">
        <f t="shared" si="289"/>
        <v>99.166666666666671</v>
      </c>
      <c r="I752" s="37">
        <f t="shared" si="290"/>
        <v>-9.9999999999999645E-2</v>
      </c>
    </row>
    <row r="753" spans="1:9" ht="38.25">
      <c r="A753" s="12" t="s">
        <v>196</v>
      </c>
      <c r="B753" s="32" t="s">
        <v>6</v>
      </c>
      <c r="C753" s="32" t="s">
        <v>70</v>
      </c>
      <c r="D753" s="32" t="s">
        <v>831</v>
      </c>
      <c r="E753" s="32">
        <v>200</v>
      </c>
      <c r="F753" s="5">
        <v>12</v>
      </c>
      <c r="G753" s="5">
        <v>11.9</v>
      </c>
      <c r="H753" s="13">
        <f t="shared" si="289"/>
        <v>99.166666666666671</v>
      </c>
      <c r="I753" s="38">
        <f t="shared" si="290"/>
        <v>-9.9999999999999645E-2</v>
      </c>
    </row>
    <row r="754" spans="1:9" ht="40.5">
      <c r="A754" s="18" t="s">
        <v>375</v>
      </c>
      <c r="B754" s="30" t="s">
        <v>6</v>
      </c>
      <c r="C754" s="30" t="s">
        <v>70</v>
      </c>
      <c r="D754" s="30" t="s">
        <v>903</v>
      </c>
      <c r="E754" s="30"/>
      <c r="F754" s="6">
        <f>F756</f>
        <v>593</v>
      </c>
      <c r="G754" s="6">
        <f>G756</f>
        <v>593</v>
      </c>
      <c r="H754" s="11">
        <f t="shared" ref="H754:H755" si="337">G754/F754*100</f>
        <v>100</v>
      </c>
      <c r="I754" s="37">
        <f t="shared" ref="I754:I755" si="338">G754-F754</f>
        <v>0</v>
      </c>
    </row>
    <row r="755" spans="1:9" ht="51">
      <c r="A755" s="33" t="s">
        <v>418</v>
      </c>
      <c r="B755" s="30" t="s">
        <v>6</v>
      </c>
      <c r="C755" s="30" t="s">
        <v>70</v>
      </c>
      <c r="D755" s="30" t="s">
        <v>904</v>
      </c>
      <c r="E755" s="30"/>
      <c r="F755" s="6">
        <f>SUM(F756)</f>
        <v>593</v>
      </c>
      <c r="G755" s="6">
        <f>SUM(G756)</f>
        <v>593</v>
      </c>
      <c r="H755" s="11">
        <f t="shared" si="337"/>
        <v>100</v>
      </c>
      <c r="I755" s="37">
        <f t="shared" si="338"/>
        <v>0</v>
      </c>
    </row>
    <row r="756" spans="1:9">
      <c r="A756" s="8" t="s">
        <v>101</v>
      </c>
      <c r="B756" s="30" t="s">
        <v>6</v>
      </c>
      <c r="C756" s="30" t="s">
        <v>70</v>
      </c>
      <c r="D756" s="30" t="s">
        <v>905</v>
      </c>
      <c r="E756" s="30"/>
      <c r="F756" s="6">
        <f>SUM(F757)</f>
        <v>593</v>
      </c>
      <c r="G756" s="6">
        <f>SUM(G757)</f>
        <v>593</v>
      </c>
      <c r="H756" s="11">
        <f t="shared" si="289"/>
        <v>100</v>
      </c>
      <c r="I756" s="37">
        <f t="shared" si="290"/>
        <v>0</v>
      </c>
    </row>
    <row r="757" spans="1:9" ht="51">
      <c r="A757" s="12" t="s">
        <v>215</v>
      </c>
      <c r="B757" s="32" t="s">
        <v>6</v>
      </c>
      <c r="C757" s="32" t="s">
        <v>70</v>
      </c>
      <c r="D757" s="32" t="s">
        <v>905</v>
      </c>
      <c r="E757" s="32">
        <v>600</v>
      </c>
      <c r="F757" s="5">
        <v>593</v>
      </c>
      <c r="G757" s="5">
        <v>593</v>
      </c>
      <c r="H757" s="13">
        <f t="shared" si="289"/>
        <v>100</v>
      </c>
      <c r="I757" s="38">
        <f t="shared" si="290"/>
        <v>0</v>
      </c>
    </row>
    <row r="758" spans="1:9" ht="27">
      <c r="A758" s="18" t="s">
        <v>326</v>
      </c>
      <c r="B758" s="30" t="s">
        <v>6</v>
      </c>
      <c r="C758" s="30" t="s">
        <v>70</v>
      </c>
      <c r="D758" s="30" t="s">
        <v>832</v>
      </c>
      <c r="E758" s="30"/>
      <c r="F758" s="6">
        <f>F759+F763+F767+F770+F773</f>
        <v>11091.2</v>
      </c>
      <c r="G758" s="6">
        <f>G759+G763+G767+G770+G773</f>
        <v>10943.5</v>
      </c>
      <c r="H758" s="11">
        <f t="shared" ref="H758:H759" si="339">G758/F758*100</f>
        <v>98.668313618003452</v>
      </c>
      <c r="I758" s="37">
        <f t="shared" ref="I758:I759" si="340">G758-F758</f>
        <v>-147.70000000000073</v>
      </c>
    </row>
    <row r="759" spans="1:9" ht="38.25">
      <c r="A759" s="33" t="s">
        <v>419</v>
      </c>
      <c r="B759" s="30" t="s">
        <v>6</v>
      </c>
      <c r="C759" s="30" t="s">
        <v>70</v>
      </c>
      <c r="D759" s="30" t="s">
        <v>906</v>
      </c>
      <c r="E759" s="30"/>
      <c r="F759" s="6">
        <f>F760</f>
        <v>8832</v>
      </c>
      <c r="G759" s="6">
        <f>G760</f>
        <v>8801</v>
      </c>
      <c r="H759" s="11">
        <f t="shared" si="339"/>
        <v>99.649003623188406</v>
      </c>
      <c r="I759" s="37">
        <f t="shared" si="340"/>
        <v>-31</v>
      </c>
    </row>
    <row r="760" spans="1:9" ht="25.5">
      <c r="A760" s="8" t="s">
        <v>158</v>
      </c>
      <c r="B760" s="30" t="s">
        <v>6</v>
      </c>
      <c r="C760" s="30" t="s">
        <v>70</v>
      </c>
      <c r="D760" s="30" t="s">
        <v>907</v>
      </c>
      <c r="E760" s="30"/>
      <c r="F760" s="6">
        <f>SUM(F761:F762)</f>
        <v>8832</v>
      </c>
      <c r="G760" s="6">
        <f>SUM(G761:G762)</f>
        <v>8801</v>
      </c>
      <c r="H760" s="11">
        <f t="shared" ref="H760:H834" si="341">G760/F760*100</f>
        <v>99.649003623188406</v>
      </c>
      <c r="I760" s="37">
        <f t="shared" ref="I760:I834" si="342">G760-F760</f>
        <v>-31</v>
      </c>
    </row>
    <row r="761" spans="1:9" ht="102">
      <c r="A761" s="12" t="s">
        <v>186</v>
      </c>
      <c r="B761" s="32" t="s">
        <v>6</v>
      </c>
      <c r="C761" s="32" t="s">
        <v>70</v>
      </c>
      <c r="D761" s="32" t="s">
        <v>907</v>
      </c>
      <c r="E761" s="32">
        <v>100</v>
      </c>
      <c r="F761" s="5">
        <v>8686</v>
      </c>
      <c r="G761" s="5">
        <v>8656.2000000000007</v>
      </c>
      <c r="H761" s="13">
        <f t="shared" si="341"/>
        <v>99.656919180290132</v>
      </c>
      <c r="I761" s="38">
        <f t="shared" si="342"/>
        <v>-29.799999999999272</v>
      </c>
    </row>
    <row r="762" spans="1:9" ht="51">
      <c r="A762" s="12" t="s">
        <v>317</v>
      </c>
      <c r="B762" s="32" t="s">
        <v>6</v>
      </c>
      <c r="C762" s="32" t="s">
        <v>70</v>
      </c>
      <c r="D762" s="32" t="s">
        <v>907</v>
      </c>
      <c r="E762" s="32">
        <v>200</v>
      </c>
      <c r="F762" s="5">
        <v>146</v>
      </c>
      <c r="G762" s="5">
        <v>144.80000000000001</v>
      </c>
      <c r="H762" s="13">
        <f t="shared" si="341"/>
        <v>99.178082191780831</v>
      </c>
      <c r="I762" s="38">
        <f t="shared" si="342"/>
        <v>-1.1999999999999886</v>
      </c>
    </row>
    <row r="763" spans="1:9" ht="63.75">
      <c r="A763" s="33" t="s">
        <v>420</v>
      </c>
      <c r="B763" s="30" t="s">
        <v>6</v>
      </c>
      <c r="C763" s="30" t="s">
        <v>70</v>
      </c>
      <c r="D763" s="30" t="s">
        <v>908</v>
      </c>
      <c r="E763" s="30"/>
      <c r="F763" s="6">
        <f>F764</f>
        <v>781</v>
      </c>
      <c r="G763" s="6">
        <f>G764</f>
        <v>671.7</v>
      </c>
      <c r="H763" s="11">
        <f t="shared" ref="H763" si="343">G763/F763*100</f>
        <v>86.005121638924464</v>
      </c>
      <c r="I763" s="37">
        <f t="shared" ref="I763" si="344">G763-F763</f>
        <v>-109.29999999999995</v>
      </c>
    </row>
    <row r="764" spans="1:9" ht="63.75">
      <c r="A764" s="8" t="s">
        <v>159</v>
      </c>
      <c r="B764" s="30" t="s">
        <v>6</v>
      </c>
      <c r="C764" s="30" t="s">
        <v>70</v>
      </c>
      <c r="D764" s="30" t="s">
        <v>909</v>
      </c>
      <c r="E764" s="30"/>
      <c r="F764" s="6">
        <f>SUM(F765:F766)</f>
        <v>781</v>
      </c>
      <c r="G764" s="6">
        <f>SUM(G765:G766)</f>
        <v>671.7</v>
      </c>
      <c r="H764" s="11">
        <f t="shared" si="341"/>
        <v>86.005121638924464</v>
      </c>
      <c r="I764" s="37">
        <f t="shared" si="342"/>
        <v>-109.29999999999995</v>
      </c>
    </row>
    <row r="765" spans="1:9" ht="127.5">
      <c r="A765" s="12" t="s">
        <v>187</v>
      </c>
      <c r="B765" s="32" t="s">
        <v>6</v>
      </c>
      <c r="C765" s="32" t="s">
        <v>70</v>
      </c>
      <c r="D765" s="32" t="s">
        <v>909</v>
      </c>
      <c r="E765" s="32">
        <v>100</v>
      </c>
      <c r="F765" s="5">
        <v>777</v>
      </c>
      <c r="G765" s="5">
        <v>667.7</v>
      </c>
      <c r="H765" s="13">
        <f t="shared" si="341"/>
        <v>85.933075933075941</v>
      </c>
      <c r="I765" s="38">
        <f t="shared" si="342"/>
        <v>-109.29999999999995</v>
      </c>
    </row>
    <row r="766" spans="1:9" ht="89.25">
      <c r="A766" s="12" t="s">
        <v>316</v>
      </c>
      <c r="B766" s="32" t="s">
        <v>6</v>
      </c>
      <c r="C766" s="32" t="s">
        <v>70</v>
      </c>
      <c r="D766" s="32" t="s">
        <v>909</v>
      </c>
      <c r="E766" s="32">
        <v>200</v>
      </c>
      <c r="F766" s="5">
        <v>4</v>
      </c>
      <c r="G766" s="5">
        <v>4</v>
      </c>
      <c r="H766" s="13">
        <f t="shared" si="341"/>
        <v>100</v>
      </c>
      <c r="I766" s="38">
        <f t="shared" si="342"/>
        <v>0</v>
      </c>
    </row>
    <row r="767" spans="1:9" ht="38.25">
      <c r="A767" s="33" t="s">
        <v>421</v>
      </c>
      <c r="B767" s="30" t="s">
        <v>6</v>
      </c>
      <c r="C767" s="30" t="s">
        <v>70</v>
      </c>
      <c r="D767" s="30" t="s">
        <v>910</v>
      </c>
      <c r="E767" s="30"/>
      <c r="F767" s="6">
        <f>SUM(F768)</f>
        <v>448</v>
      </c>
      <c r="G767" s="6">
        <f>SUM(G768)</f>
        <v>441.8</v>
      </c>
      <c r="H767" s="11">
        <f t="shared" ref="H767" si="345">G767/F767*100</f>
        <v>98.616071428571431</v>
      </c>
      <c r="I767" s="37">
        <f t="shared" ref="I767" si="346">G767-F767</f>
        <v>-6.1999999999999886</v>
      </c>
    </row>
    <row r="768" spans="1:9" ht="38.25">
      <c r="A768" s="8" t="s">
        <v>160</v>
      </c>
      <c r="B768" s="30" t="s">
        <v>6</v>
      </c>
      <c r="C768" s="30" t="s">
        <v>70</v>
      </c>
      <c r="D768" s="30" t="s">
        <v>911</v>
      </c>
      <c r="E768" s="30"/>
      <c r="F768" s="6">
        <f>SUM(F769)</f>
        <v>448</v>
      </c>
      <c r="G768" s="6">
        <f>SUM(G769)</f>
        <v>441.8</v>
      </c>
      <c r="H768" s="11">
        <f t="shared" si="341"/>
        <v>98.616071428571431</v>
      </c>
      <c r="I768" s="37">
        <f t="shared" si="342"/>
        <v>-6.1999999999999886</v>
      </c>
    </row>
    <row r="769" spans="1:9" ht="114.75">
      <c r="A769" s="12" t="s">
        <v>188</v>
      </c>
      <c r="B769" s="32" t="s">
        <v>6</v>
      </c>
      <c r="C769" s="32" t="s">
        <v>70</v>
      </c>
      <c r="D769" s="32" t="s">
        <v>911</v>
      </c>
      <c r="E769" s="32">
        <v>100</v>
      </c>
      <c r="F769" s="5">
        <v>448</v>
      </c>
      <c r="G769" s="5">
        <v>441.8</v>
      </c>
      <c r="H769" s="13">
        <f t="shared" si="341"/>
        <v>98.616071428571431</v>
      </c>
      <c r="I769" s="38">
        <f t="shared" si="342"/>
        <v>-6.1999999999999886</v>
      </c>
    </row>
    <row r="770" spans="1:9" ht="51">
      <c r="A770" s="33" t="s">
        <v>422</v>
      </c>
      <c r="B770" s="30" t="s">
        <v>6</v>
      </c>
      <c r="C770" s="30" t="s">
        <v>70</v>
      </c>
      <c r="D770" s="30" t="s">
        <v>912</v>
      </c>
      <c r="E770" s="30"/>
      <c r="F770" s="6">
        <f>SUM(F771)</f>
        <v>1029</v>
      </c>
      <c r="G770" s="6">
        <f>SUM(G771)</f>
        <v>1027.8</v>
      </c>
      <c r="H770" s="11">
        <f t="shared" ref="H770" si="347">G770/F770*100</f>
        <v>99.883381924198247</v>
      </c>
      <c r="I770" s="37">
        <f t="shared" ref="I770" si="348">G770-F770</f>
        <v>-1.2000000000000455</v>
      </c>
    </row>
    <row r="771" spans="1:9" ht="38.25">
      <c r="A771" s="8" t="s">
        <v>161</v>
      </c>
      <c r="B771" s="30" t="s">
        <v>6</v>
      </c>
      <c r="C771" s="30" t="s">
        <v>70</v>
      </c>
      <c r="D771" s="30" t="s">
        <v>913</v>
      </c>
      <c r="E771" s="30"/>
      <c r="F771" s="6">
        <f>SUM(F772)</f>
        <v>1029</v>
      </c>
      <c r="G771" s="6">
        <f>SUM(G772)</f>
        <v>1027.8</v>
      </c>
      <c r="H771" s="11">
        <f t="shared" si="341"/>
        <v>99.883381924198247</v>
      </c>
      <c r="I771" s="37">
        <f t="shared" si="342"/>
        <v>-1.2000000000000455</v>
      </c>
    </row>
    <row r="772" spans="1:9" ht="114.75">
      <c r="A772" s="12" t="s">
        <v>189</v>
      </c>
      <c r="B772" s="32" t="s">
        <v>6</v>
      </c>
      <c r="C772" s="32" t="s">
        <v>70</v>
      </c>
      <c r="D772" s="32" t="s">
        <v>913</v>
      </c>
      <c r="E772" s="32">
        <v>100</v>
      </c>
      <c r="F772" s="5">
        <v>1029</v>
      </c>
      <c r="G772" s="5">
        <v>1027.8</v>
      </c>
      <c r="H772" s="13">
        <f t="shared" si="341"/>
        <v>99.883381924198247</v>
      </c>
      <c r="I772" s="38">
        <f t="shared" si="342"/>
        <v>-1.2000000000000455</v>
      </c>
    </row>
    <row r="773" spans="1:9" ht="38.25">
      <c r="A773" s="33" t="s">
        <v>423</v>
      </c>
      <c r="B773" s="30" t="s">
        <v>6</v>
      </c>
      <c r="C773" s="30" t="s">
        <v>70</v>
      </c>
      <c r="D773" s="30" t="s">
        <v>914</v>
      </c>
      <c r="E773" s="30"/>
      <c r="F773" s="6">
        <f>SUM(F774)</f>
        <v>1.2</v>
      </c>
      <c r="G773" s="6">
        <f>SUM(G774)</f>
        <v>1.2</v>
      </c>
      <c r="H773" s="11">
        <f t="shared" ref="H773" si="349">G773/F773*100</f>
        <v>100</v>
      </c>
      <c r="I773" s="37">
        <f t="shared" ref="I773" si="350">G773-F773</f>
        <v>0</v>
      </c>
    </row>
    <row r="774" spans="1:9" ht="25.5">
      <c r="A774" s="8" t="s">
        <v>162</v>
      </c>
      <c r="B774" s="30" t="s">
        <v>6</v>
      </c>
      <c r="C774" s="30" t="s">
        <v>70</v>
      </c>
      <c r="D774" s="30" t="s">
        <v>915</v>
      </c>
      <c r="E774" s="30"/>
      <c r="F774" s="6">
        <f>SUM(F775)</f>
        <v>1.2</v>
      </c>
      <c r="G774" s="6">
        <f>SUM(G775)</f>
        <v>1.2</v>
      </c>
      <c r="H774" s="11">
        <f t="shared" si="341"/>
        <v>100</v>
      </c>
      <c r="I774" s="37">
        <f t="shared" si="342"/>
        <v>0</v>
      </c>
    </row>
    <row r="775" spans="1:9" ht="51">
      <c r="A775" s="12" t="s">
        <v>318</v>
      </c>
      <c r="B775" s="32" t="s">
        <v>6</v>
      </c>
      <c r="C775" s="32" t="s">
        <v>70</v>
      </c>
      <c r="D775" s="32" t="s">
        <v>915</v>
      </c>
      <c r="E775" s="32">
        <v>200</v>
      </c>
      <c r="F775" s="5">
        <v>1.2</v>
      </c>
      <c r="G775" s="5">
        <v>1.2</v>
      </c>
      <c r="H775" s="13">
        <f t="shared" si="341"/>
        <v>100</v>
      </c>
      <c r="I775" s="38">
        <f t="shared" si="342"/>
        <v>0</v>
      </c>
    </row>
    <row r="776" spans="1:9" ht="13.5">
      <c r="A776" s="25" t="s">
        <v>357</v>
      </c>
      <c r="B776" s="30" t="s">
        <v>6</v>
      </c>
      <c r="C776" s="30" t="s">
        <v>70</v>
      </c>
      <c r="D776" s="30" t="s">
        <v>916</v>
      </c>
      <c r="E776" s="32"/>
      <c r="F776" s="6">
        <f>F777</f>
        <v>1269.5999999999999</v>
      </c>
      <c r="G776" s="6">
        <f>G777</f>
        <v>1267.9000000000001</v>
      </c>
      <c r="H776" s="11">
        <f>G776/F776*100</f>
        <v>99.866099558916204</v>
      </c>
      <c r="I776" s="37">
        <f>G776-F776</f>
        <v>-1.6999999999998181</v>
      </c>
    </row>
    <row r="777" spans="1:9" ht="63.75">
      <c r="A777" s="33" t="s">
        <v>400</v>
      </c>
      <c r="B777" s="30" t="s">
        <v>6</v>
      </c>
      <c r="C777" s="30" t="s">
        <v>70</v>
      </c>
      <c r="D777" s="30" t="s">
        <v>917</v>
      </c>
      <c r="E777" s="30"/>
      <c r="F777" s="6">
        <f>F778+F780+F782</f>
        <v>1269.5999999999999</v>
      </c>
      <c r="G777" s="6">
        <f>G778+G780+G782</f>
        <v>1267.9000000000001</v>
      </c>
      <c r="H777" s="11">
        <f>G777/F777*100</f>
        <v>99.866099558916204</v>
      </c>
      <c r="I777" s="37">
        <f>G777-F777</f>
        <v>-1.6999999999998181</v>
      </c>
    </row>
    <row r="778" spans="1:9" ht="25.5">
      <c r="A778" s="8" t="s">
        <v>28</v>
      </c>
      <c r="B778" s="30" t="s">
        <v>6</v>
      </c>
      <c r="C778" s="30" t="s">
        <v>70</v>
      </c>
      <c r="D778" s="30" t="s">
        <v>918</v>
      </c>
      <c r="E778" s="30"/>
      <c r="F778" s="6">
        <f>F779</f>
        <v>60.3</v>
      </c>
      <c r="G778" s="6">
        <f>G779</f>
        <v>60.2</v>
      </c>
      <c r="H778" s="11">
        <f t="shared" ref="H778:H779" si="351">G778/F778*100</f>
        <v>99.834162520729691</v>
      </c>
      <c r="I778" s="37">
        <f t="shared" ref="I778:I779" si="352">G778-F778</f>
        <v>-9.9999999999994316E-2</v>
      </c>
    </row>
    <row r="779" spans="1:9" ht="63.75">
      <c r="A779" s="12" t="s">
        <v>510</v>
      </c>
      <c r="B779" s="32" t="s">
        <v>6</v>
      </c>
      <c r="C779" s="32" t="s">
        <v>70</v>
      </c>
      <c r="D779" s="32" t="s">
        <v>918</v>
      </c>
      <c r="E779" s="32" t="s">
        <v>451</v>
      </c>
      <c r="F779" s="5">
        <v>60.3</v>
      </c>
      <c r="G779" s="5">
        <v>60.2</v>
      </c>
      <c r="H779" s="13">
        <f t="shared" si="351"/>
        <v>99.834162520729691</v>
      </c>
      <c r="I779" s="38">
        <f t="shared" si="352"/>
        <v>-9.9999999999994316E-2</v>
      </c>
    </row>
    <row r="780" spans="1:9" ht="63.75">
      <c r="A780" s="8" t="s">
        <v>465</v>
      </c>
      <c r="B780" s="30" t="s">
        <v>6</v>
      </c>
      <c r="C780" s="30" t="s">
        <v>70</v>
      </c>
      <c r="D780" s="30" t="s">
        <v>919</v>
      </c>
      <c r="E780" s="30"/>
      <c r="F780" s="6">
        <f>SUM(F781)</f>
        <v>1206.0999999999999</v>
      </c>
      <c r="G780" s="6">
        <f>SUM(G781)</f>
        <v>1204.5</v>
      </c>
      <c r="H780" s="11">
        <f>G780/F780*100</f>
        <v>99.867341016499466</v>
      </c>
      <c r="I780" s="37">
        <f>G780-F780</f>
        <v>-1.5999999999999091</v>
      </c>
    </row>
    <row r="781" spans="1:9" ht="102">
      <c r="A781" s="12" t="s">
        <v>466</v>
      </c>
      <c r="B781" s="32" t="s">
        <v>6</v>
      </c>
      <c r="C781" s="32" t="s">
        <v>70</v>
      </c>
      <c r="D781" s="32" t="s">
        <v>919</v>
      </c>
      <c r="E781" s="32" t="s">
        <v>451</v>
      </c>
      <c r="F781" s="5">
        <v>1206.0999999999999</v>
      </c>
      <c r="G781" s="5">
        <v>1204.5</v>
      </c>
      <c r="H781" s="13">
        <f>G781/F781*100</f>
        <v>99.867341016499466</v>
      </c>
      <c r="I781" s="38">
        <f>G781-F781</f>
        <v>-1.5999999999999091</v>
      </c>
    </row>
    <row r="782" spans="1:9" ht="76.5">
      <c r="A782" s="8" t="s">
        <v>467</v>
      </c>
      <c r="B782" s="30" t="s">
        <v>6</v>
      </c>
      <c r="C782" s="30" t="s">
        <v>70</v>
      </c>
      <c r="D782" s="30" t="s">
        <v>920</v>
      </c>
      <c r="E782" s="32"/>
      <c r="F782" s="6">
        <f>F783</f>
        <v>3.2</v>
      </c>
      <c r="G782" s="6">
        <f>G783</f>
        <v>3.2</v>
      </c>
      <c r="H782" s="11">
        <f t="shared" ref="H782:H783" si="353">G782/F782*100</f>
        <v>100</v>
      </c>
      <c r="I782" s="37">
        <f t="shared" ref="I782:I783" si="354">G782-F782</f>
        <v>0</v>
      </c>
    </row>
    <row r="783" spans="1:9" ht="102">
      <c r="A783" s="12" t="s">
        <v>530</v>
      </c>
      <c r="B783" s="32" t="s">
        <v>6</v>
      </c>
      <c r="C783" s="32" t="s">
        <v>70</v>
      </c>
      <c r="D783" s="32" t="s">
        <v>920</v>
      </c>
      <c r="E783" s="32" t="s">
        <v>451</v>
      </c>
      <c r="F783" s="5">
        <v>3.2</v>
      </c>
      <c r="G783" s="5">
        <v>3.2</v>
      </c>
      <c r="H783" s="13">
        <f t="shared" si="353"/>
        <v>100</v>
      </c>
      <c r="I783" s="38">
        <f t="shared" si="354"/>
        <v>0</v>
      </c>
    </row>
    <row r="784" spans="1:9" ht="38.25">
      <c r="A784" s="8" t="s">
        <v>575</v>
      </c>
      <c r="B784" s="30" t="s">
        <v>6</v>
      </c>
      <c r="C784" s="30" t="s">
        <v>70</v>
      </c>
      <c r="D784" s="30" t="s">
        <v>29</v>
      </c>
      <c r="E784" s="32"/>
      <c r="F784" s="6">
        <f t="shared" ref="F784:G787" si="355">F785</f>
        <v>15</v>
      </c>
      <c r="G784" s="6">
        <f t="shared" si="355"/>
        <v>14.8</v>
      </c>
      <c r="H784" s="11">
        <f t="shared" ref="H784:H788" si="356">G784/F784*100</f>
        <v>98.666666666666671</v>
      </c>
      <c r="I784" s="37">
        <f t="shared" ref="I784:I788" si="357">G784-F784</f>
        <v>-0.19999999999999929</v>
      </c>
    </row>
    <row r="785" spans="1:9" ht="25.5">
      <c r="A785" s="8" t="s">
        <v>576</v>
      </c>
      <c r="B785" s="30" t="s">
        <v>6</v>
      </c>
      <c r="C785" s="30" t="s">
        <v>70</v>
      </c>
      <c r="D785" s="30" t="s">
        <v>754</v>
      </c>
      <c r="E785" s="32"/>
      <c r="F785" s="6">
        <f t="shared" si="355"/>
        <v>15</v>
      </c>
      <c r="G785" s="6">
        <f t="shared" si="355"/>
        <v>14.8</v>
      </c>
      <c r="H785" s="11">
        <f t="shared" si="356"/>
        <v>98.666666666666671</v>
      </c>
      <c r="I785" s="37">
        <f t="shared" si="357"/>
        <v>-0.19999999999999929</v>
      </c>
    </row>
    <row r="786" spans="1:9" ht="38.25">
      <c r="A786" s="8" t="s">
        <v>595</v>
      </c>
      <c r="B786" s="30" t="s">
        <v>6</v>
      </c>
      <c r="C786" s="30" t="s">
        <v>70</v>
      </c>
      <c r="D786" s="30" t="s">
        <v>921</v>
      </c>
      <c r="E786" s="32"/>
      <c r="F786" s="6">
        <f t="shared" si="355"/>
        <v>15</v>
      </c>
      <c r="G786" s="6">
        <f t="shared" si="355"/>
        <v>14.8</v>
      </c>
      <c r="H786" s="11">
        <f t="shared" si="356"/>
        <v>98.666666666666671</v>
      </c>
      <c r="I786" s="37">
        <f t="shared" si="357"/>
        <v>-0.19999999999999929</v>
      </c>
    </row>
    <row r="787" spans="1:9">
      <c r="A787" s="8" t="s">
        <v>32</v>
      </c>
      <c r="B787" s="30" t="s">
        <v>6</v>
      </c>
      <c r="C787" s="30" t="s">
        <v>70</v>
      </c>
      <c r="D787" s="30" t="s">
        <v>922</v>
      </c>
      <c r="E787" s="30"/>
      <c r="F787" s="6">
        <f t="shared" si="355"/>
        <v>15</v>
      </c>
      <c r="G787" s="6">
        <f t="shared" si="355"/>
        <v>14.8</v>
      </c>
      <c r="H787" s="11">
        <f t="shared" si="356"/>
        <v>98.666666666666671</v>
      </c>
      <c r="I787" s="37">
        <f t="shared" si="357"/>
        <v>-0.19999999999999929</v>
      </c>
    </row>
    <row r="788" spans="1:9" ht="38.25">
      <c r="A788" s="12" t="s">
        <v>196</v>
      </c>
      <c r="B788" s="32" t="s">
        <v>6</v>
      </c>
      <c r="C788" s="32" t="s">
        <v>70</v>
      </c>
      <c r="D788" s="32" t="s">
        <v>922</v>
      </c>
      <c r="E788" s="32" t="s">
        <v>167</v>
      </c>
      <c r="F788" s="5">
        <v>15</v>
      </c>
      <c r="G788" s="5">
        <v>14.8</v>
      </c>
      <c r="H788" s="13">
        <f t="shared" si="356"/>
        <v>98.666666666666671</v>
      </c>
      <c r="I788" s="38">
        <f t="shared" si="357"/>
        <v>-0.19999999999999929</v>
      </c>
    </row>
    <row r="789" spans="1:9">
      <c r="A789" s="8" t="s">
        <v>97</v>
      </c>
      <c r="B789" s="30" t="s">
        <v>7</v>
      </c>
      <c r="C789" s="30"/>
      <c r="D789" s="30"/>
      <c r="E789" s="30"/>
      <c r="F789" s="6">
        <f>F790+F823</f>
        <v>39757</v>
      </c>
      <c r="G789" s="6">
        <f>G790+G823</f>
        <v>38714.100000000006</v>
      </c>
      <c r="H789" s="11">
        <f t="shared" si="341"/>
        <v>97.376814145936578</v>
      </c>
      <c r="I789" s="37">
        <f t="shared" si="342"/>
        <v>-1042.8999999999942</v>
      </c>
    </row>
    <row r="790" spans="1:9">
      <c r="A790" s="8" t="s">
        <v>163</v>
      </c>
      <c r="B790" s="30" t="s">
        <v>7</v>
      </c>
      <c r="C790" s="30" t="s">
        <v>14</v>
      </c>
      <c r="D790" s="30"/>
      <c r="E790" s="30"/>
      <c r="F790" s="6">
        <f>F791+F818</f>
        <v>33054</v>
      </c>
      <c r="G790" s="6">
        <f>G791+G818</f>
        <v>32081.000000000004</v>
      </c>
      <c r="H790" s="11">
        <f t="shared" si="341"/>
        <v>97.056332062685314</v>
      </c>
      <c r="I790" s="37">
        <f t="shared" si="342"/>
        <v>-972.99999999999636</v>
      </c>
    </row>
    <row r="791" spans="1:9" ht="51">
      <c r="A791" s="15" t="s">
        <v>352</v>
      </c>
      <c r="B791" s="30" t="s">
        <v>7</v>
      </c>
      <c r="C791" s="30" t="s">
        <v>14</v>
      </c>
      <c r="D791" s="30" t="s">
        <v>70</v>
      </c>
      <c r="E791" s="30"/>
      <c r="F791" s="6">
        <f>F792+F803</f>
        <v>32999</v>
      </c>
      <c r="G791" s="6">
        <f>G792+G803</f>
        <v>32081.000000000004</v>
      </c>
      <c r="H791" s="11">
        <f t="shared" si="341"/>
        <v>97.218097518106617</v>
      </c>
      <c r="I791" s="37">
        <f t="shared" si="342"/>
        <v>-917.99999999999636</v>
      </c>
    </row>
    <row r="792" spans="1:9" ht="27">
      <c r="A792" s="26" t="s">
        <v>373</v>
      </c>
      <c r="B792" s="30" t="s">
        <v>7</v>
      </c>
      <c r="C792" s="30" t="s">
        <v>14</v>
      </c>
      <c r="D792" s="30" t="s">
        <v>923</v>
      </c>
      <c r="E792" s="30"/>
      <c r="F792" s="6">
        <f>F793+F800</f>
        <v>20573.399999999998</v>
      </c>
      <c r="G792" s="6">
        <f>G793+G800</f>
        <v>19863.000000000004</v>
      </c>
      <c r="H792" s="11">
        <f t="shared" si="341"/>
        <v>96.546997579398663</v>
      </c>
      <c r="I792" s="37">
        <f t="shared" si="342"/>
        <v>-710.39999999999418</v>
      </c>
    </row>
    <row r="793" spans="1:9" ht="38.25">
      <c r="A793" s="33" t="s">
        <v>402</v>
      </c>
      <c r="B793" s="30" t="s">
        <v>7</v>
      </c>
      <c r="C793" s="30" t="s">
        <v>14</v>
      </c>
      <c r="D793" s="30" t="s">
        <v>924</v>
      </c>
      <c r="E793" s="30"/>
      <c r="F793" s="6">
        <f>F794+F796+F798</f>
        <v>20188.399999999998</v>
      </c>
      <c r="G793" s="6">
        <f>G794+G796+G798</f>
        <v>19478.100000000002</v>
      </c>
      <c r="H793" s="11">
        <f t="shared" ref="H793" si="358">G793/F793*100</f>
        <v>96.481642923659152</v>
      </c>
      <c r="I793" s="37">
        <f t="shared" ref="I793" si="359">G793-F793</f>
        <v>-710.29999999999563</v>
      </c>
    </row>
    <row r="794" spans="1:9" ht="25.5">
      <c r="A794" s="8" t="s">
        <v>124</v>
      </c>
      <c r="B794" s="30" t="s">
        <v>7</v>
      </c>
      <c r="C794" s="30" t="s">
        <v>14</v>
      </c>
      <c r="D794" s="30" t="s">
        <v>925</v>
      </c>
      <c r="E794" s="30"/>
      <c r="F794" s="6">
        <f>SUM(F795)</f>
        <v>17539.599999999999</v>
      </c>
      <c r="G794" s="6">
        <f>SUM(G795)</f>
        <v>16835.3</v>
      </c>
      <c r="H794" s="11">
        <f t="shared" si="341"/>
        <v>95.984515040251779</v>
      </c>
      <c r="I794" s="37">
        <f t="shared" si="342"/>
        <v>-704.29999999999927</v>
      </c>
    </row>
    <row r="795" spans="1:9" ht="63.75">
      <c r="A795" s="12" t="s">
        <v>230</v>
      </c>
      <c r="B795" s="32" t="s">
        <v>7</v>
      </c>
      <c r="C795" s="32" t="s">
        <v>14</v>
      </c>
      <c r="D795" s="32" t="s">
        <v>925</v>
      </c>
      <c r="E795" s="32">
        <v>600</v>
      </c>
      <c r="F795" s="5">
        <v>17539.599999999999</v>
      </c>
      <c r="G795" s="5">
        <v>16835.3</v>
      </c>
      <c r="H795" s="13">
        <f t="shared" si="341"/>
        <v>95.984515040251779</v>
      </c>
      <c r="I795" s="38">
        <f t="shared" si="342"/>
        <v>-704.29999999999927</v>
      </c>
    </row>
    <row r="796" spans="1:9" ht="51">
      <c r="A796" s="8" t="s">
        <v>426</v>
      </c>
      <c r="B796" s="30" t="s">
        <v>7</v>
      </c>
      <c r="C796" s="30" t="s">
        <v>14</v>
      </c>
      <c r="D796" s="30" t="s">
        <v>926</v>
      </c>
      <c r="E796" s="30"/>
      <c r="F796" s="6">
        <f>F797</f>
        <v>425.8</v>
      </c>
      <c r="G796" s="6">
        <f>G797</f>
        <v>419.9</v>
      </c>
      <c r="H796" s="11">
        <f t="shared" ref="H796:H799" si="360">G796/F796*100</f>
        <v>98.614372945044622</v>
      </c>
      <c r="I796" s="37">
        <f t="shared" ref="I796:I799" si="361">G796-F796</f>
        <v>-5.9000000000000341</v>
      </c>
    </row>
    <row r="797" spans="1:9" ht="89.25">
      <c r="A797" s="12" t="s">
        <v>450</v>
      </c>
      <c r="B797" s="32" t="s">
        <v>7</v>
      </c>
      <c r="C797" s="32" t="s">
        <v>14</v>
      </c>
      <c r="D797" s="32" t="s">
        <v>926</v>
      </c>
      <c r="E797" s="32" t="s">
        <v>451</v>
      </c>
      <c r="F797" s="5">
        <v>425.8</v>
      </c>
      <c r="G797" s="5">
        <v>419.9</v>
      </c>
      <c r="H797" s="13">
        <f t="shared" si="360"/>
        <v>98.614372945044622</v>
      </c>
      <c r="I797" s="38">
        <f t="shared" si="361"/>
        <v>-5.9000000000000341</v>
      </c>
    </row>
    <row r="798" spans="1:9" ht="51">
      <c r="A798" s="8" t="s">
        <v>468</v>
      </c>
      <c r="B798" s="30" t="s">
        <v>7</v>
      </c>
      <c r="C798" s="30" t="s">
        <v>14</v>
      </c>
      <c r="D798" s="30" t="s">
        <v>927</v>
      </c>
      <c r="E798" s="30"/>
      <c r="F798" s="6">
        <f>F799</f>
        <v>2223</v>
      </c>
      <c r="G798" s="6">
        <f>G799</f>
        <v>2222.9</v>
      </c>
      <c r="H798" s="11">
        <f t="shared" si="360"/>
        <v>99.995501574448937</v>
      </c>
      <c r="I798" s="37">
        <f t="shared" si="361"/>
        <v>-9.9999999999909051E-2</v>
      </c>
    </row>
    <row r="799" spans="1:9" ht="76.5">
      <c r="A799" s="12" t="s">
        <v>469</v>
      </c>
      <c r="B799" s="32" t="s">
        <v>7</v>
      </c>
      <c r="C799" s="32" t="s">
        <v>14</v>
      </c>
      <c r="D799" s="32" t="s">
        <v>927</v>
      </c>
      <c r="E799" s="32" t="s">
        <v>451</v>
      </c>
      <c r="F799" s="5">
        <v>2223</v>
      </c>
      <c r="G799" s="5">
        <v>2222.9</v>
      </c>
      <c r="H799" s="13">
        <f t="shared" si="360"/>
        <v>99.995501574448937</v>
      </c>
      <c r="I799" s="38">
        <f t="shared" si="361"/>
        <v>-9.9999999999909051E-2</v>
      </c>
    </row>
    <row r="800" spans="1:9" ht="38.25">
      <c r="A800" s="33" t="s">
        <v>596</v>
      </c>
      <c r="B800" s="30" t="s">
        <v>7</v>
      </c>
      <c r="C800" s="30" t="s">
        <v>14</v>
      </c>
      <c r="D800" s="30" t="s">
        <v>928</v>
      </c>
      <c r="E800" s="30"/>
      <c r="F800" s="6">
        <f>SUM(F801)</f>
        <v>385</v>
      </c>
      <c r="G800" s="6">
        <f>SUM(G801)</f>
        <v>384.9</v>
      </c>
      <c r="H800" s="11">
        <f t="shared" ref="H800" si="362">G800/F800*100</f>
        <v>99.974025974025977</v>
      </c>
      <c r="I800" s="37">
        <f t="shared" ref="I800" si="363">G800-F800</f>
        <v>-0.10000000000002274</v>
      </c>
    </row>
    <row r="801" spans="1:9">
      <c r="A801" s="8" t="s">
        <v>32</v>
      </c>
      <c r="B801" s="30" t="s">
        <v>7</v>
      </c>
      <c r="C801" s="30" t="s">
        <v>14</v>
      </c>
      <c r="D801" s="30" t="s">
        <v>929</v>
      </c>
      <c r="E801" s="30"/>
      <c r="F801" s="6">
        <f>SUM(F802)</f>
        <v>385</v>
      </c>
      <c r="G801" s="6">
        <f>SUM(G802)</f>
        <v>384.9</v>
      </c>
      <c r="H801" s="11">
        <f t="shared" si="341"/>
        <v>99.974025974025977</v>
      </c>
      <c r="I801" s="37">
        <f t="shared" si="342"/>
        <v>-0.10000000000002274</v>
      </c>
    </row>
    <row r="802" spans="1:9" ht="38.25">
      <c r="A802" s="12" t="s">
        <v>229</v>
      </c>
      <c r="B802" s="32" t="s">
        <v>7</v>
      </c>
      <c r="C802" s="32" t="s">
        <v>14</v>
      </c>
      <c r="D802" s="32" t="s">
        <v>929</v>
      </c>
      <c r="E802" s="32">
        <v>600</v>
      </c>
      <c r="F802" s="5">
        <v>385</v>
      </c>
      <c r="G802" s="5">
        <v>384.9</v>
      </c>
      <c r="H802" s="13">
        <f t="shared" si="341"/>
        <v>99.974025974025977</v>
      </c>
      <c r="I802" s="38">
        <f t="shared" si="342"/>
        <v>-0.10000000000002274</v>
      </c>
    </row>
    <row r="803" spans="1:9" ht="54">
      <c r="A803" s="26" t="s">
        <v>374</v>
      </c>
      <c r="B803" s="30" t="s">
        <v>7</v>
      </c>
      <c r="C803" s="30" t="s">
        <v>14</v>
      </c>
      <c r="D803" s="30" t="s">
        <v>930</v>
      </c>
      <c r="E803" s="30"/>
      <c r="F803" s="6">
        <f>F804+F815</f>
        <v>12425.599999999999</v>
      </c>
      <c r="G803" s="6">
        <f>G804+G815</f>
        <v>12218</v>
      </c>
      <c r="H803" s="11">
        <f t="shared" ref="H803:H804" si="364">G803/F803*100</f>
        <v>98.329255730105601</v>
      </c>
      <c r="I803" s="37">
        <f t="shared" ref="I803:I804" si="365">G803-F803</f>
        <v>-207.59999999999854</v>
      </c>
    </row>
    <row r="804" spans="1:9" ht="38.25">
      <c r="A804" s="33" t="s">
        <v>402</v>
      </c>
      <c r="B804" s="30" t="s">
        <v>7</v>
      </c>
      <c r="C804" s="30" t="s">
        <v>14</v>
      </c>
      <c r="D804" s="30" t="s">
        <v>931</v>
      </c>
      <c r="E804" s="30"/>
      <c r="F804" s="6">
        <f>F805+F807+F809+F811+F813</f>
        <v>11970.699999999999</v>
      </c>
      <c r="G804" s="6">
        <f>G805+G807+G809+G811+G813</f>
        <v>11763.3</v>
      </c>
      <c r="H804" s="11">
        <f t="shared" si="364"/>
        <v>98.267436323690347</v>
      </c>
      <c r="I804" s="37">
        <f t="shared" si="365"/>
        <v>-207.39999999999964</v>
      </c>
    </row>
    <row r="805" spans="1:9" ht="25.5">
      <c r="A805" s="8" t="s">
        <v>35</v>
      </c>
      <c r="B805" s="30" t="s">
        <v>7</v>
      </c>
      <c r="C805" s="30" t="s">
        <v>14</v>
      </c>
      <c r="D805" s="30" t="s">
        <v>932</v>
      </c>
      <c r="E805" s="30"/>
      <c r="F805" s="6">
        <f>SUM(F806)</f>
        <v>10087.799999999999</v>
      </c>
      <c r="G805" s="6">
        <f>SUM(G806)</f>
        <v>9882.9</v>
      </c>
      <c r="H805" s="11">
        <f t="shared" si="341"/>
        <v>97.968833640635225</v>
      </c>
      <c r="I805" s="37">
        <f t="shared" si="342"/>
        <v>-204.89999999999964</v>
      </c>
    </row>
    <row r="806" spans="1:9" ht="63.75">
      <c r="A806" s="12" t="s">
        <v>220</v>
      </c>
      <c r="B806" s="32" t="s">
        <v>7</v>
      </c>
      <c r="C806" s="32" t="s">
        <v>14</v>
      </c>
      <c r="D806" s="32" t="s">
        <v>932</v>
      </c>
      <c r="E806" s="32">
        <v>600</v>
      </c>
      <c r="F806" s="5">
        <v>10087.799999999999</v>
      </c>
      <c r="G806" s="5">
        <v>9882.9</v>
      </c>
      <c r="H806" s="13">
        <f t="shared" si="341"/>
        <v>97.968833640635225</v>
      </c>
      <c r="I806" s="38">
        <f t="shared" si="342"/>
        <v>-204.89999999999964</v>
      </c>
    </row>
    <row r="807" spans="1:9" ht="25.5">
      <c r="A807" s="8" t="s">
        <v>28</v>
      </c>
      <c r="B807" s="30" t="s">
        <v>7</v>
      </c>
      <c r="C807" s="30" t="s">
        <v>14</v>
      </c>
      <c r="D807" s="30" t="s">
        <v>933</v>
      </c>
      <c r="E807" s="30"/>
      <c r="F807" s="6">
        <f>F808</f>
        <v>80</v>
      </c>
      <c r="G807" s="6">
        <f>G808</f>
        <v>79.900000000000006</v>
      </c>
      <c r="H807" s="11">
        <f t="shared" ref="H807:H814" si="366">G807/F807*100</f>
        <v>99.875</v>
      </c>
      <c r="I807" s="37">
        <f t="shared" ref="I807:I814" si="367">G807-F807</f>
        <v>-9.9999999999994316E-2</v>
      </c>
    </row>
    <row r="808" spans="1:9" ht="63.75">
      <c r="A808" s="12" t="s">
        <v>510</v>
      </c>
      <c r="B808" s="32" t="s">
        <v>7</v>
      </c>
      <c r="C808" s="32" t="s">
        <v>14</v>
      </c>
      <c r="D808" s="32" t="s">
        <v>933</v>
      </c>
      <c r="E808" s="32" t="s">
        <v>451</v>
      </c>
      <c r="F808" s="5">
        <v>80</v>
      </c>
      <c r="G808" s="5">
        <v>79.900000000000006</v>
      </c>
      <c r="H808" s="13">
        <f t="shared" si="366"/>
        <v>99.875</v>
      </c>
      <c r="I808" s="38">
        <f t="shared" si="367"/>
        <v>-9.9999999999994316E-2</v>
      </c>
    </row>
    <row r="809" spans="1:9" ht="25.5">
      <c r="A809" s="8" t="s">
        <v>23</v>
      </c>
      <c r="B809" s="30" t="s">
        <v>7</v>
      </c>
      <c r="C809" s="30" t="s">
        <v>14</v>
      </c>
      <c r="D809" s="30" t="s">
        <v>934</v>
      </c>
      <c r="E809" s="30"/>
      <c r="F809" s="6">
        <f>F810</f>
        <v>48</v>
      </c>
      <c r="G809" s="6">
        <f>G810</f>
        <v>48</v>
      </c>
      <c r="H809" s="11">
        <f t="shared" si="366"/>
        <v>100</v>
      </c>
      <c r="I809" s="37">
        <f t="shared" si="367"/>
        <v>0</v>
      </c>
    </row>
    <row r="810" spans="1:9" ht="51">
      <c r="A810" s="12" t="s">
        <v>193</v>
      </c>
      <c r="B810" s="32" t="s">
        <v>7</v>
      </c>
      <c r="C810" s="32" t="s">
        <v>14</v>
      </c>
      <c r="D810" s="32" t="s">
        <v>934</v>
      </c>
      <c r="E810" s="32" t="s">
        <v>167</v>
      </c>
      <c r="F810" s="5">
        <v>48</v>
      </c>
      <c r="G810" s="5">
        <v>48</v>
      </c>
      <c r="H810" s="13">
        <f t="shared" si="366"/>
        <v>100</v>
      </c>
      <c r="I810" s="38">
        <f t="shared" si="367"/>
        <v>0</v>
      </c>
    </row>
    <row r="811" spans="1:9" ht="51">
      <c r="A811" s="8" t="s">
        <v>426</v>
      </c>
      <c r="B811" s="30" t="s">
        <v>7</v>
      </c>
      <c r="C811" s="30" t="s">
        <v>14</v>
      </c>
      <c r="D811" s="30" t="s">
        <v>935</v>
      </c>
      <c r="E811" s="30"/>
      <c r="F811" s="6">
        <f>F812</f>
        <v>108.5</v>
      </c>
      <c r="G811" s="6">
        <f>G812</f>
        <v>106.1</v>
      </c>
      <c r="H811" s="11">
        <f t="shared" si="366"/>
        <v>97.788018433179715</v>
      </c>
      <c r="I811" s="37">
        <f t="shared" si="367"/>
        <v>-2.4000000000000057</v>
      </c>
    </row>
    <row r="812" spans="1:9" ht="89.25">
      <c r="A812" s="12" t="s">
        <v>450</v>
      </c>
      <c r="B812" s="32" t="s">
        <v>7</v>
      </c>
      <c r="C812" s="32" t="s">
        <v>14</v>
      </c>
      <c r="D812" s="32" t="s">
        <v>935</v>
      </c>
      <c r="E812" s="32" t="s">
        <v>451</v>
      </c>
      <c r="F812" s="5">
        <v>108.5</v>
      </c>
      <c r="G812" s="5">
        <v>106.1</v>
      </c>
      <c r="H812" s="13">
        <f t="shared" si="366"/>
        <v>97.788018433179715</v>
      </c>
      <c r="I812" s="38">
        <f t="shared" si="367"/>
        <v>-2.4000000000000057</v>
      </c>
    </row>
    <row r="813" spans="1:9" ht="51">
      <c r="A813" s="8" t="s">
        <v>470</v>
      </c>
      <c r="B813" s="30" t="s">
        <v>7</v>
      </c>
      <c r="C813" s="30" t="s">
        <v>14</v>
      </c>
      <c r="D813" s="30" t="s">
        <v>936</v>
      </c>
      <c r="E813" s="30"/>
      <c r="F813" s="6">
        <f>F814</f>
        <v>1646.4</v>
      </c>
      <c r="G813" s="6">
        <f>G814</f>
        <v>1646.4</v>
      </c>
      <c r="H813" s="11">
        <f t="shared" si="366"/>
        <v>100</v>
      </c>
      <c r="I813" s="37">
        <f t="shared" si="367"/>
        <v>0</v>
      </c>
    </row>
    <row r="814" spans="1:9" ht="76.5">
      <c r="A814" s="12" t="s">
        <v>531</v>
      </c>
      <c r="B814" s="32" t="s">
        <v>7</v>
      </c>
      <c r="C814" s="32" t="s">
        <v>14</v>
      </c>
      <c r="D814" s="32" t="s">
        <v>936</v>
      </c>
      <c r="E814" s="32" t="s">
        <v>451</v>
      </c>
      <c r="F814" s="5">
        <v>1646.4</v>
      </c>
      <c r="G814" s="5">
        <v>1646.4</v>
      </c>
      <c r="H814" s="13">
        <f t="shared" si="366"/>
        <v>100</v>
      </c>
      <c r="I814" s="38">
        <f t="shared" si="367"/>
        <v>0</v>
      </c>
    </row>
    <row r="815" spans="1:9" ht="25.5">
      <c r="A815" s="33" t="s">
        <v>597</v>
      </c>
      <c r="B815" s="30" t="s">
        <v>7</v>
      </c>
      <c r="C815" s="30" t="s">
        <v>14</v>
      </c>
      <c r="D815" s="30" t="s">
        <v>937</v>
      </c>
      <c r="E815" s="30"/>
      <c r="F815" s="6">
        <f>SUM(F816)</f>
        <v>454.9</v>
      </c>
      <c r="G815" s="6">
        <f>SUM(G816)</f>
        <v>454.7</v>
      </c>
      <c r="H815" s="11">
        <f t="shared" ref="H815" si="368">G815/F815*100</f>
        <v>99.956034293251264</v>
      </c>
      <c r="I815" s="37">
        <f t="shared" ref="I815" si="369">G815-F815</f>
        <v>-0.19999999999998863</v>
      </c>
    </row>
    <row r="816" spans="1:9">
      <c r="A816" s="8" t="s">
        <v>32</v>
      </c>
      <c r="B816" s="30" t="s">
        <v>7</v>
      </c>
      <c r="C816" s="30" t="s">
        <v>14</v>
      </c>
      <c r="D816" s="30" t="s">
        <v>938</v>
      </c>
      <c r="E816" s="30"/>
      <c r="F816" s="6">
        <f>SUM(F817)</f>
        <v>454.9</v>
      </c>
      <c r="G816" s="6">
        <f>SUM(G817)</f>
        <v>454.7</v>
      </c>
      <c r="H816" s="11">
        <f t="shared" si="341"/>
        <v>99.956034293251264</v>
      </c>
      <c r="I816" s="37">
        <f t="shared" si="342"/>
        <v>-0.19999999999998863</v>
      </c>
    </row>
    <row r="817" spans="1:9" ht="38.25">
      <c r="A817" s="12" t="s">
        <v>229</v>
      </c>
      <c r="B817" s="32" t="s">
        <v>7</v>
      </c>
      <c r="C817" s="32" t="s">
        <v>14</v>
      </c>
      <c r="D817" s="32" t="s">
        <v>938</v>
      </c>
      <c r="E817" s="32">
        <v>600</v>
      </c>
      <c r="F817" s="5">
        <v>454.9</v>
      </c>
      <c r="G817" s="5">
        <v>454.7</v>
      </c>
      <c r="H817" s="13">
        <f t="shared" si="341"/>
        <v>99.956034293251264</v>
      </c>
      <c r="I817" s="38">
        <f t="shared" si="342"/>
        <v>-0.19999999999998863</v>
      </c>
    </row>
    <row r="818" spans="1:9" ht="38.25">
      <c r="A818" s="8" t="s">
        <v>598</v>
      </c>
      <c r="B818" s="30" t="s">
        <v>7</v>
      </c>
      <c r="C818" s="30" t="s">
        <v>14</v>
      </c>
      <c r="D818" s="30" t="s">
        <v>29</v>
      </c>
      <c r="E818" s="32"/>
      <c r="F818" s="6">
        <f t="shared" ref="F818:G821" si="370">F819</f>
        <v>55</v>
      </c>
      <c r="G818" s="6">
        <f t="shared" si="370"/>
        <v>0</v>
      </c>
      <c r="H818" s="11">
        <f t="shared" ref="H818:H822" si="371">G818/F818*100</f>
        <v>0</v>
      </c>
      <c r="I818" s="37">
        <f t="shared" ref="I818:I822" si="372">G818-F818</f>
        <v>-55</v>
      </c>
    </row>
    <row r="819" spans="1:9" ht="25.5">
      <c r="A819" s="8" t="s">
        <v>576</v>
      </c>
      <c r="B819" s="30" t="s">
        <v>7</v>
      </c>
      <c r="C819" s="30" t="s">
        <v>14</v>
      </c>
      <c r="D819" s="30" t="s">
        <v>754</v>
      </c>
      <c r="E819" s="32"/>
      <c r="F819" s="6">
        <f t="shared" si="370"/>
        <v>55</v>
      </c>
      <c r="G819" s="6">
        <f t="shared" si="370"/>
        <v>0</v>
      </c>
      <c r="H819" s="11">
        <f t="shared" si="371"/>
        <v>0</v>
      </c>
      <c r="I819" s="37">
        <f t="shared" si="372"/>
        <v>-55</v>
      </c>
    </row>
    <row r="820" spans="1:9" ht="51">
      <c r="A820" s="8" t="s">
        <v>577</v>
      </c>
      <c r="B820" s="30" t="s">
        <v>7</v>
      </c>
      <c r="C820" s="30" t="s">
        <v>14</v>
      </c>
      <c r="D820" s="30" t="s">
        <v>755</v>
      </c>
      <c r="E820" s="32"/>
      <c r="F820" s="6">
        <f t="shared" si="370"/>
        <v>55</v>
      </c>
      <c r="G820" s="6">
        <f t="shared" si="370"/>
        <v>0</v>
      </c>
      <c r="H820" s="11">
        <f t="shared" si="371"/>
        <v>0</v>
      </c>
      <c r="I820" s="37">
        <f t="shared" si="372"/>
        <v>-55</v>
      </c>
    </row>
    <row r="821" spans="1:9">
      <c r="A821" s="8" t="s">
        <v>32</v>
      </c>
      <c r="B821" s="30" t="s">
        <v>7</v>
      </c>
      <c r="C821" s="30" t="s">
        <v>14</v>
      </c>
      <c r="D821" s="30" t="s">
        <v>756</v>
      </c>
      <c r="E821" s="30"/>
      <c r="F821" s="6">
        <f t="shared" si="370"/>
        <v>55</v>
      </c>
      <c r="G821" s="6">
        <f t="shared" si="370"/>
        <v>0</v>
      </c>
      <c r="H821" s="11">
        <f t="shared" si="371"/>
        <v>0</v>
      </c>
      <c r="I821" s="37">
        <f t="shared" si="372"/>
        <v>-55</v>
      </c>
    </row>
    <row r="822" spans="1:9" ht="38.25">
      <c r="A822" s="12" t="s">
        <v>229</v>
      </c>
      <c r="B822" s="30" t="s">
        <v>7</v>
      </c>
      <c r="C822" s="30" t="s">
        <v>14</v>
      </c>
      <c r="D822" s="32" t="s">
        <v>756</v>
      </c>
      <c r="E822" s="32" t="s">
        <v>451</v>
      </c>
      <c r="F822" s="5">
        <v>55</v>
      </c>
      <c r="G822" s="5">
        <v>0</v>
      </c>
      <c r="H822" s="13">
        <f t="shared" si="371"/>
        <v>0</v>
      </c>
      <c r="I822" s="38">
        <f t="shared" si="372"/>
        <v>-55</v>
      </c>
    </row>
    <row r="823" spans="1:9" ht="25.5">
      <c r="A823" s="8" t="s">
        <v>98</v>
      </c>
      <c r="B823" s="30" t="s">
        <v>7</v>
      </c>
      <c r="C823" s="30" t="s">
        <v>24</v>
      </c>
      <c r="D823" s="30"/>
      <c r="E823" s="30"/>
      <c r="F823" s="6">
        <f>F824</f>
        <v>6703</v>
      </c>
      <c r="G823" s="6">
        <f>G824</f>
        <v>6633.1</v>
      </c>
      <c r="H823" s="11">
        <f t="shared" si="341"/>
        <v>98.957183350738475</v>
      </c>
      <c r="I823" s="37">
        <f t="shared" si="342"/>
        <v>-69.899999999999636</v>
      </c>
    </row>
    <row r="824" spans="1:9" ht="51">
      <c r="A824" s="15" t="s">
        <v>352</v>
      </c>
      <c r="B824" s="30" t="s">
        <v>7</v>
      </c>
      <c r="C824" s="30" t="s">
        <v>24</v>
      </c>
      <c r="D824" s="30" t="s">
        <v>70</v>
      </c>
      <c r="E824" s="30"/>
      <c r="F824" s="6">
        <f>F825</f>
        <v>6703</v>
      </c>
      <c r="G824" s="6">
        <f>G825</f>
        <v>6633.1</v>
      </c>
      <c r="H824" s="11">
        <f t="shared" ref="H824:H826" si="373">G824/F824*100</f>
        <v>98.957183350738475</v>
      </c>
      <c r="I824" s="37">
        <f t="shared" ref="I824:I826" si="374">G824-F824</f>
        <v>-69.899999999999636</v>
      </c>
    </row>
    <row r="825" spans="1:9" ht="27">
      <c r="A825" s="16" t="s">
        <v>372</v>
      </c>
      <c r="B825" s="30" t="s">
        <v>7</v>
      </c>
      <c r="C825" s="30" t="s">
        <v>24</v>
      </c>
      <c r="D825" s="30" t="s">
        <v>939</v>
      </c>
      <c r="E825" s="30"/>
      <c r="F825" s="6">
        <f>F827+F832</f>
        <v>6703</v>
      </c>
      <c r="G825" s="6">
        <f>G827+G832</f>
        <v>6633.1</v>
      </c>
      <c r="H825" s="11">
        <f t="shared" si="373"/>
        <v>98.957183350738475</v>
      </c>
      <c r="I825" s="37">
        <f t="shared" si="374"/>
        <v>-69.899999999999636</v>
      </c>
    </row>
    <row r="826" spans="1:9" ht="38.25">
      <c r="A826" s="33" t="s">
        <v>390</v>
      </c>
      <c r="B826" s="30" t="s">
        <v>7</v>
      </c>
      <c r="C826" s="30" t="s">
        <v>24</v>
      </c>
      <c r="D826" s="30" t="s">
        <v>940</v>
      </c>
      <c r="E826" s="30"/>
      <c r="F826" s="6">
        <f>F827</f>
        <v>4230.6000000000004</v>
      </c>
      <c r="G826" s="6">
        <f>G827</f>
        <v>4165.6000000000004</v>
      </c>
      <c r="H826" s="11">
        <f t="shared" si="373"/>
        <v>98.46357490663263</v>
      </c>
      <c r="I826" s="37">
        <f t="shared" si="374"/>
        <v>-65</v>
      </c>
    </row>
    <row r="827" spans="1:9" ht="25.5">
      <c r="A827" s="8" t="s">
        <v>19</v>
      </c>
      <c r="B827" s="30" t="s">
        <v>7</v>
      </c>
      <c r="C827" s="30" t="s">
        <v>24</v>
      </c>
      <c r="D827" s="30" t="s">
        <v>941</v>
      </c>
      <c r="E827" s="30"/>
      <c r="F827" s="6">
        <f>SUM(F828:F830)</f>
        <v>4230.6000000000004</v>
      </c>
      <c r="G827" s="6">
        <f>SUM(G828:G830)</f>
        <v>4165.6000000000004</v>
      </c>
      <c r="H827" s="11">
        <f t="shared" si="341"/>
        <v>98.46357490663263</v>
      </c>
      <c r="I827" s="37">
        <f t="shared" si="342"/>
        <v>-65</v>
      </c>
    </row>
    <row r="828" spans="1:9" ht="102">
      <c r="A828" s="12" t="s">
        <v>173</v>
      </c>
      <c r="B828" s="32" t="s">
        <v>7</v>
      </c>
      <c r="C828" s="32" t="s">
        <v>24</v>
      </c>
      <c r="D828" s="32" t="s">
        <v>941</v>
      </c>
      <c r="E828" s="32">
        <v>100</v>
      </c>
      <c r="F828" s="5">
        <v>3824.5</v>
      </c>
      <c r="G828" s="5">
        <v>3769.1</v>
      </c>
      <c r="H828" s="13">
        <f t="shared" si="341"/>
        <v>98.551444633285385</v>
      </c>
      <c r="I828" s="38">
        <f t="shared" si="342"/>
        <v>-55.400000000000091</v>
      </c>
    </row>
    <row r="829" spans="1:9" ht="51">
      <c r="A829" s="12" t="s">
        <v>191</v>
      </c>
      <c r="B829" s="32" t="s">
        <v>7</v>
      </c>
      <c r="C829" s="32" t="s">
        <v>24</v>
      </c>
      <c r="D829" s="32" t="s">
        <v>941</v>
      </c>
      <c r="E829" s="32">
        <v>200</v>
      </c>
      <c r="F829" s="5">
        <v>403.6</v>
      </c>
      <c r="G829" s="5">
        <v>394.5</v>
      </c>
      <c r="H829" s="13">
        <f t="shared" si="341"/>
        <v>97.745292368681859</v>
      </c>
      <c r="I829" s="38">
        <f t="shared" si="342"/>
        <v>-9.1000000000000227</v>
      </c>
    </row>
    <row r="830" spans="1:9" ht="38.25">
      <c r="A830" s="12" t="s">
        <v>201</v>
      </c>
      <c r="B830" s="32" t="s">
        <v>7</v>
      </c>
      <c r="C830" s="32" t="s">
        <v>24</v>
      </c>
      <c r="D830" s="32" t="s">
        <v>941</v>
      </c>
      <c r="E830" s="32">
        <v>800</v>
      </c>
      <c r="F830" s="5">
        <v>2.5</v>
      </c>
      <c r="G830" s="5">
        <v>2</v>
      </c>
      <c r="H830" s="13">
        <f t="shared" si="341"/>
        <v>80</v>
      </c>
      <c r="I830" s="38">
        <f t="shared" si="342"/>
        <v>-0.5</v>
      </c>
    </row>
    <row r="831" spans="1:9" ht="38.25">
      <c r="A831" s="33" t="s">
        <v>402</v>
      </c>
      <c r="B831" s="30" t="s">
        <v>7</v>
      </c>
      <c r="C831" s="30" t="s">
        <v>24</v>
      </c>
      <c r="D831" s="30" t="s">
        <v>942</v>
      </c>
      <c r="E831" s="30"/>
      <c r="F831" s="6">
        <f>F832</f>
        <v>2472.4</v>
      </c>
      <c r="G831" s="6">
        <f>G832</f>
        <v>2467.5</v>
      </c>
      <c r="H831" s="11">
        <f t="shared" ref="H831" si="375">G831/F831*100</f>
        <v>99.801812004530007</v>
      </c>
      <c r="I831" s="37">
        <f t="shared" ref="I831" si="376">G831-F831</f>
        <v>-4.9000000000000909</v>
      </c>
    </row>
    <row r="832" spans="1:9" ht="25.5">
      <c r="A832" s="8" t="s">
        <v>35</v>
      </c>
      <c r="B832" s="30" t="s">
        <v>7</v>
      </c>
      <c r="C832" s="30" t="s">
        <v>24</v>
      </c>
      <c r="D832" s="30" t="s">
        <v>943</v>
      </c>
      <c r="E832" s="30"/>
      <c r="F832" s="6">
        <f>SUM(F833:F834)</f>
        <v>2472.4</v>
      </c>
      <c r="G832" s="6">
        <f>SUM(G833:G834)</f>
        <v>2467.5</v>
      </c>
      <c r="H832" s="11">
        <f t="shared" si="341"/>
        <v>99.801812004530007</v>
      </c>
      <c r="I832" s="37">
        <f t="shared" si="342"/>
        <v>-4.9000000000000909</v>
      </c>
    </row>
    <row r="833" spans="1:9" ht="102">
      <c r="A833" s="12" t="s">
        <v>175</v>
      </c>
      <c r="B833" s="32" t="s">
        <v>7</v>
      </c>
      <c r="C833" s="32" t="s">
        <v>24</v>
      </c>
      <c r="D833" s="32" t="s">
        <v>943</v>
      </c>
      <c r="E833" s="32">
        <v>100</v>
      </c>
      <c r="F833" s="5">
        <v>2077.1</v>
      </c>
      <c r="G833" s="5">
        <v>2072.6</v>
      </c>
      <c r="H833" s="13">
        <f t="shared" si="341"/>
        <v>99.783351788551343</v>
      </c>
      <c r="I833" s="38">
        <f t="shared" si="342"/>
        <v>-4.5</v>
      </c>
    </row>
    <row r="834" spans="1:9" ht="63.75">
      <c r="A834" s="12" t="s">
        <v>197</v>
      </c>
      <c r="B834" s="32" t="s">
        <v>7</v>
      </c>
      <c r="C834" s="32" t="s">
        <v>24</v>
      </c>
      <c r="D834" s="32" t="s">
        <v>943</v>
      </c>
      <c r="E834" s="32">
        <v>200</v>
      </c>
      <c r="F834" s="5">
        <v>395.3</v>
      </c>
      <c r="G834" s="5">
        <v>394.9</v>
      </c>
      <c r="H834" s="13">
        <f t="shared" si="341"/>
        <v>99.898811029597766</v>
      </c>
      <c r="I834" s="38">
        <f t="shared" si="342"/>
        <v>-0.40000000000003411</v>
      </c>
    </row>
    <row r="835" spans="1:9">
      <c r="A835" s="8" t="s">
        <v>99</v>
      </c>
      <c r="B835" s="30" t="s">
        <v>60</v>
      </c>
      <c r="C835" s="30"/>
      <c r="D835" s="30"/>
      <c r="E835" s="30"/>
      <c r="F835" s="6">
        <f t="shared" ref="F835:G837" si="377">F836</f>
        <v>1500</v>
      </c>
      <c r="G835" s="6">
        <f t="shared" si="377"/>
        <v>1500</v>
      </c>
      <c r="H835" s="11">
        <f t="shared" ref="H835:H853" si="378">G835/F835*100</f>
        <v>100</v>
      </c>
      <c r="I835" s="37">
        <f t="shared" ref="I835:I853" si="379">G835-F835</f>
        <v>0</v>
      </c>
    </row>
    <row r="836" spans="1:9">
      <c r="A836" s="8" t="s">
        <v>100</v>
      </c>
      <c r="B836" s="30" t="s">
        <v>60</v>
      </c>
      <c r="C836" s="30" t="s">
        <v>14</v>
      </c>
      <c r="D836" s="30"/>
      <c r="E836" s="30"/>
      <c r="F836" s="6">
        <f t="shared" si="377"/>
        <v>1500</v>
      </c>
      <c r="G836" s="6">
        <f t="shared" si="377"/>
        <v>1500</v>
      </c>
      <c r="H836" s="11">
        <f t="shared" si="378"/>
        <v>100</v>
      </c>
      <c r="I836" s="37">
        <f t="shared" si="379"/>
        <v>0</v>
      </c>
    </row>
    <row r="837" spans="1:9" ht="76.5">
      <c r="A837" s="29" t="s">
        <v>336</v>
      </c>
      <c r="B837" s="30" t="s">
        <v>60</v>
      </c>
      <c r="C837" s="30" t="s">
        <v>14</v>
      </c>
      <c r="D837" s="30" t="s">
        <v>75</v>
      </c>
      <c r="E837" s="30"/>
      <c r="F837" s="6">
        <f t="shared" si="377"/>
        <v>1500</v>
      </c>
      <c r="G837" s="6">
        <f t="shared" si="377"/>
        <v>1500</v>
      </c>
      <c r="H837" s="11">
        <f t="shared" si="378"/>
        <v>100</v>
      </c>
      <c r="I837" s="37">
        <f t="shared" si="379"/>
        <v>0</v>
      </c>
    </row>
    <row r="838" spans="1:9" ht="67.5">
      <c r="A838" s="28" t="s">
        <v>371</v>
      </c>
      <c r="B838" s="30" t="s">
        <v>60</v>
      </c>
      <c r="C838" s="30" t="s">
        <v>14</v>
      </c>
      <c r="D838" s="30" t="s">
        <v>944</v>
      </c>
      <c r="E838" s="30"/>
      <c r="F838" s="6">
        <f>F840</f>
        <v>1500</v>
      </c>
      <c r="G838" s="6">
        <f>G840</f>
        <v>1500</v>
      </c>
      <c r="H838" s="11">
        <f t="shared" si="378"/>
        <v>100</v>
      </c>
      <c r="I838" s="37">
        <f t="shared" si="379"/>
        <v>0</v>
      </c>
    </row>
    <row r="839" spans="1:9" ht="25.5">
      <c r="A839" s="33" t="s">
        <v>599</v>
      </c>
      <c r="B839" s="30" t="s">
        <v>60</v>
      </c>
      <c r="C839" s="30" t="s">
        <v>14</v>
      </c>
      <c r="D839" s="30" t="s">
        <v>945</v>
      </c>
      <c r="E839" s="30"/>
      <c r="F839" s="6">
        <f>SUM(F840)</f>
        <v>1500</v>
      </c>
      <c r="G839" s="6">
        <f>SUM(G840)</f>
        <v>1500</v>
      </c>
      <c r="H839" s="11">
        <f t="shared" ref="H839" si="380">G839/F839*100</f>
        <v>100</v>
      </c>
      <c r="I839" s="37">
        <f t="shared" ref="I839" si="381">G839-F839</f>
        <v>0</v>
      </c>
    </row>
    <row r="840" spans="1:9">
      <c r="A840" s="8" t="s">
        <v>101</v>
      </c>
      <c r="B840" s="30" t="s">
        <v>60</v>
      </c>
      <c r="C840" s="30" t="s">
        <v>14</v>
      </c>
      <c r="D840" s="30" t="s">
        <v>946</v>
      </c>
      <c r="E840" s="30"/>
      <c r="F840" s="6">
        <f>SUM(F841)</f>
        <v>1500</v>
      </c>
      <c r="G840" s="6">
        <f>SUM(G841)</f>
        <v>1500</v>
      </c>
      <c r="H840" s="11">
        <f t="shared" si="378"/>
        <v>100</v>
      </c>
      <c r="I840" s="37">
        <f t="shared" si="379"/>
        <v>0</v>
      </c>
    </row>
    <row r="841" spans="1:9" ht="51">
      <c r="A841" s="12" t="s">
        <v>215</v>
      </c>
      <c r="B841" s="32" t="s">
        <v>60</v>
      </c>
      <c r="C841" s="32" t="s">
        <v>14</v>
      </c>
      <c r="D841" s="32" t="s">
        <v>946</v>
      </c>
      <c r="E841" s="32">
        <v>600</v>
      </c>
      <c r="F841" s="5">
        <v>1500</v>
      </c>
      <c r="G841" s="5">
        <v>1500</v>
      </c>
      <c r="H841" s="13">
        <f t="shared" si="378"/>
        <v>100</v>
      </c>
      <c r="I841" s="38">
        <f t="shared" si="379"/>
        <v>0</v>
      </c>
    </row>
    <row r="842" spans="1:9" ht="51">
      <c r="A842" s="8" t="s">
        <v>106</v>
      </c>
      <c r="B842" s="30" t="s">
        <v>40</v>
      </c>
      <c r="C842" s="30"/>
      <c r="D842" s="30"/>
      <c r="E842" s="30"/>
      <c r="F842" s="6">
        <f t="shared" ref="F842:G844" si="382">F843</f>
        <v>169935.4</v>
      </c>
      <c r="G842" s="6">
        <f t="shared" si="382"/>
        <v>166761</v>
      </c>
      <c r="H842" s="11">
        <f t="shared" si="378"/>
        <v>98.131996040848463</v>
      </c>
      <c r="I842" s="37">
        <f t="shared" si="379"/>
        <v>-3174.3999999999942</v>
      </c>
    </row>
    <row r="843" spans="1:9" ht="38.25">
      <c r="A843" s="8" t="s">
        <v>107</v>
      </c>
      <c r="B843" s="30" t="s">
        <v>40</v>
      </c>
      <c r="C843" s="30" t="s">
        <v>12</v>
      </c>
      <c r="D843" s="30"/>
      <c r="E843" s="30"/>
      <c r="F843" s="6">
        <f t="shared" si="382"/>
        <v>169935.4</v>
      </c>
      <c r="G843" s="6">
        <f t="shared" si="382"/>
        <v>166761</v>
      </c>
      <c r="H843" s="11">
        <f t="shared" si="378"/>
        <v>98.131996040848463</v>
      </c>
      <c r="I843" s="37">
        <f t="shared" si="379"/>
        <v>-3174.3999999999942</v>
      </c>
    </row>
    <row r="844" spans="1:9" ht="25.5">
      <c r="A844" s="17" t="s">
        <v>323</v>
      </c>
      <c r="B844" s="30" t="s">
        <v>40</v>
      </c>
      <c r="C844" s="30" t="s">
        <v>12</v>
      </c>
      <c r="D844" s="30" t="s">
        <v>322</v>
      </c>
      <c r="E844" s="30"/>
      <c r="F844" s="6">
        <f t="shared" si="382"/>
        <v>169935.4</v>
      </c>
      <c r="G844" s="6">
        <f t="shared" si="382"/>
        <v>166761</v>
      </c>
      <c r="H844" s="11">
        <f t="shared" ref="H844" si="383">G844/F844*100</f>
        <v>98.131996040848463</v>
      </c>
      <c r="I844" s="37">
        <f t="shared" ref="I844" si="384">G844-F844</f>
        <v>-3174.3999999999942</v>
      </c>
    </row>
    <row r="845" spans="1:9" ht="13.5">
      <c r="A845" s="16" t="s">
        <v>321</v>
      </c>
      <c r="B845" s="30" t="s">
        <v>40</v>
      </c>
      <c r="C845" s="30" t="s">
        <v>12</v>
      </c>
      <c r="D845" s="30" t="s">
        <v>601</v>
      </c>
      <c r="E845" s="30"/>
      <c r="F845" s="6">
        <f>F846+F848+F852+F850</f>
        <v>169935.4</v>
      </c>
      <c r="G845" s="6">
        <f>G846+G848+G852+G850</f>
        <v>166761</v>
      </c>
      <c r="H845" s="11">
        <f t="shared" ref="H845" si="385">G845/F845*100</f>
        <v>98.131996040848463</v>
      </c>
      <c r="I845" s="37">
        <f t="shared" ref="I845" si="386">G845-F845</f>
        <v>-3174.3999999999942</v>
      </c>
    </row>
    <row r="846" spans="1:9" ht="40.5">
      <c r="A846" s="16" t="s">
        <v>471</v>
      </c>
      <c r="B846" s="30" t="s">
        <v>40</v>
      </c>
      <c r="C846" s="30" t="s">
        <v>12</v>
      </c>
      <c r="D846" s="30" t="s">
        <v>947</v>
      </c>
      <c r="E846" s="30"/>
      <c r="F846" s="6">
        <f>F847</f>
        <v>7212</v>
      </c>
      <c r="G846" s="6">
        <f>G847</f>
        <v>5380</v>
      </c>
      <c r="H846" s="11">
        <f t="shared" ref="H846:H847" si="387">G846/F846*100</f>
        <v>74.597892401552969</v>
      </c>
      <c r="I846" s="37">
        <f t="shared" ref="I846:I847" si="388">G846-F846</f>
        <v>-1832</v>
      </c>
    </row>
    <row r="847" spans="1:9" ht="38.25">
      <c r="A847" s="31" t="s">
        <v>532</v>
      </c>
      <c r="B847" s="32" t="s">
        <v>40</v>
      </c>
      <c r="C847" s="32" t="s">
        <v>12</v>
      </c>
      <c r="D847" s="32" t="s">
        <v>947</v>
      </c>
      <c r="E847" s="32" t="s">
        <v>170</v>
      </c>
      <c r="F847" s="5">
        <v>7212</v>
      </c>
      <c r="G847" s="5">
        <v>5380</v>
      </c>
      <c r="H847" s="13">
        <f t="shared" si="387"/>
        <v>74.597892401552969</v>
      </c>
      <c r="I847" s="38">
        <f t="shared" si="388"/>
        <v>-1832</v>
      </c>
    </row>
    <row r="848" spans="1:9" ht="89.25">
      <c r="A848" s="8" t="s">
        <v>108</v>
      </c>
      <c r="B848" s="30" t="s">
        <v>40</v>
      </c>
      <c r="C848" s="30" t="s">
        <v>12</v>
      </c>
      <c r="D848" s="30" t="s">
        <v>948</v>
      </c>
      <c r="E848" s="30"/>
      <c r="F848" s="6">
        <f>SUM(F849)</f>
        <v>41544</v>
      </c>
      <c r="G848" s="6">
        <f>SUM(G849)</f>
        <v>41544</v>
      </c>
      <c r="H848" s="11">
        <f t="shared" si="378"/>
        <v>100</v>
      </c>
      <c r="I848" s="37">
        <f t="shared" si="379"/>
        <v>0</v>
      </c>
    </row>
    <row r="849" spans="1:9" ht="89.25">
      <c r="A849" s="12" t="s">
        <v>213</v>
      </c>
      <c r="B849" s="32" t="s">
        <v>40</v>
      </c>
      <c r="C849" s="32" t="s">
        <v>12</v>
      </c>
      <c r="D849" s="32" t="s">
        <v>948</v>
      </c>
      <c r="E849" s="32">
        <v>500</v>
      </c>
      <c r="F849" s="5">
        <v>41544</v>
      </c>
      <c r="G849" s="5">
        <v>41544</v>
      </c>
      <c r="H849" s="13">
        <f t="shared" si="378"/>
        <v>100</v>
      </c>
      <c r="I849" s="38">
        <f t="shared" si="379"/>
        <v>0</v>
      </c>
    </row>
    <row r="850" spans="1:9" ht="51">
      <c r="A850" s="8" t="s">
        <v>426</v>
      </c>
      <c r="B850" s="30" t="s">
        <v>40</v>
      </c>
      <c r="C850" s="30" t="s">
        <v>12</v>
      </c>
      <c r="D850" s="30" t="s">
        <v>624</v>
      </c>
      <c r="E850" s="30"/>
      <c r="F850" s="6">
        <f>F851</f>
        <v>1620.6</v>
      </c>
      <c r="G850" s="6">
        <f>G851</f>
        <v>758.4</v>
      </c>
      <c r="H850" s="11">
        <f t="shared" ref="H850:H851" si="389">G850/F850*100</f>
        <v>46.797482413920768</v>
      </c>
      <c r="I850" s="37">
        <f t="shared" ref="I850:I851" si="390">G850-F850</f>
        <v>-862.19999999999993</v>
      </c>
    </row>
    <row r="851" spans="1:9" ht="63.75">
      <c r="A851" s="12" t="s">
        <v>456</v>
      </c>
      <c r="B851" s="32" t="s">
        <v>40</v>
      </c>
      <c r="C851" s="32" t="s">
        <v>12</v>
      </c>
      <c r="D851" s="32" t="s">
        <v>624</v>
      </c>
      <c r="E851" s="32" t="s">
        <v>170</v>
      </c>
      <c r="F851" s="5">
        <v>1620.6</v>
      </c>
      <c r="G851" s="5">
        <v>758.4</v>
      </c>
      <c r="H851" s="13">
        <f t="shared" si="389"/>
        <v>46.797482413920768</v>
      </c>
      <c r="I851" s="38">
        <f t="shared" si="390"/>
        <v>-862.19999999999993</v>
      </c>
    </row>
    <row r="852" spans="1:9" ht="25.5">
      <c r="A852" s="8" t="s">
        <v>109</v>
      </c>
      <c r="B852" s="30" t="s">
        <v>40</v>
      </c>
      <c r="C852" s="30" t="s">
        <v>12</v>
      </c>
      <c r="D852" s="30" t="s">
        <v>949</v>
      </c>
      <c r="E852" s="30"/>
      <c r="F852" s="6">
        <f>SUM(F853)</f>
        <v>119558.8</v>
      </c>
      <c r="G852" s="6">
        <f>SUM(G853)</f>
        <v>119078.6</v>
      </c>
      <c r="H852" s="11">
        <f t="shared" si="378"/>
        <v>99.598356624522836</v>
      </c>
      <c r="I852" s="37">
        <f t="shared" si="379"/>
        <v>-480.19999999999709</v>
      </c>
    </row>
    <row r="853" spans="1:9" ht="38.25">
      <c r="A853" s="12" t="s">
        <v>214</v>
      </c>
      <c r="B853" s="32" t="s">
        <v>40</v>
      </c>
      <c r="C853" s="32" t="s">
        <v>12</v>
      </c>
      <c r="D853" s="32" t="s">
        <v>949</v>
      </c>
      <c r="E853" s="32">
        <v>500</v>
      </c>
      <c r="F853" s="5">
        <v>119558.8</v>
      </c>
      <c r="G853" s="5">
        <v>119078.6</v>
      </c>
      <c r="H853" s="13">
        <f t="shared" si="378"/>
        <v>99.598356624522836</v>
      </c>
      <c r="I853" s="38">
        <f t="shared" si="379"/>
        <v>-480.19999999999709</v>
      </c>
    </row>
    <row r="854" spans="1:9">
      <c r="A854" s="8" t="s">
        <v>11</v>
      </c>
      <c r="B854" s="9"/>
      <c r="C854" s="9"/>
      <c r="D854" s="9"/>
      <c r="E854" s="9"/>
      <c r="F854" s="6">
        <f>F842+F835+F789+F534+F525+F466+F330+F315+F257+F154+F101+F95+F11</f>
        <v>1816938.7</v>
      </c>
      <c r="G854" s="6">
        <f>G842+G835+G789+G534+G525+G466+G330+G315+G257+G154+G101+G95+G11</f>
        <v>1744577.7000000004</v>
      </c>
      <c r="H854" s="11">
        <f>G854/F854*100</f>
        <v>96.017422051718114</v>
      </c>
      <c r="I854" s="37">
        <f>G854-F854</f>
        <v>-72360.999999999534</v>
      </c>
    </row>
  </sheetData>
  <mergeCells count="12">
    <mergeCell ref="F1:I1"/>
    <mergeCell ref="F2:I2"/>
    <mergeCell ref="F3:I3"/>
    <mergeCell ref="A5:I5"/>
    <mergeCell ref="E4:I4"/>
    <mergeCell ref="H7:I7"/>
    <mergeCell ref="H8:H9"/>
    <mergeCell ref="I8:I9"/>
    <mergeCell ref="A8:A9"/>
    <mergeCell ref="B8:E8"/>
    <mergeCell ref="F8:F9"/>
    <mergeCell ref="G8:G9"/>
  </mergeCell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прил.5</vt:lpstr>
      <vt:lpstr>прил.5!Заголовки_для_печати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Рабочий</dc:creator>
  <dc:description>POI HSSF rep:2.52.0.192</dc:description>
  <cp:lastModifiedBy>User</cp:lastModifiedBy>
  <cp:lastPrinted>2022-03-30T12:07:07Z</cp:lastPrinted>
  <dcterms:created xsi:type="dcterms:W3CDTF">2021-02-10T08:55:59Z</dcterms:created>
  <dcterms:modified xsi:type="dcterms:W3CDTF">2022-03-30T14:10:40Z</dcterms:modified>
</cp:coreProperties>
</file>