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30" windowWidth="14940" windowHeight="9090"/>
  </bookViews>
  <sheets>
    <sheet name="прил.4" sheetId="4" r:id="rId1"/>
  </sheets>
  <calcPr calcId="125725"/>
</workbook>
</file>

<file path=xl/calcChain.xml><?xml version="1.0" encoding="utf-8"?>
<calcChain xmlns="http://schemas.openxmlformats.org/spreadsheetml/2006/main">
  <c r="I467" i="4"/>
  <c r="J955"/>
  <c r="I955"/>
  <c r="H954"/>
  <c r="G954"/>
  <c r="J953"/>
  <c r="I953"/>
  <c r="H952"/>
  <c r="G952"/>
  <c r="J951"/>
  <c r="I951"/>
  <c r="H950"/>
  <c r="G950"/>
  <c r="J944"/>
  <c r="I944"/>
  <c r="J943"/>
  <c r="I943"/>
  <c r="H942"/>
  <c r="H941" s="1"/>
  <c r="G942"/>
  <c r="J940"/>
  <c r="I940"/>
  <c r="J939"/>
  <c r="I939"/>
  <c r="J938"/>
  <c r="I938"/>
  <c r="H937"/>
  <c r="G937"/>
  <c r="J932"/>
  <c r="I932"/>
  <c r="H931"/>
  <c r="G931"/>
  <c r="G930" s="1"/>
  <c r="J927"/>
  <c r="I927"/>
  <c r="H926"/>
  <c r="G926"/>
  <c r="G925" s="1"/>
  <c r="J924"/>
  <c r="I924"/>
  <c r="H923"/>
  <c r="G923"/>
  <c r="J922"/>
  <c r="I922"/>
  <c r="H921"/>
  <c r="G921"/>
  <c r="J920"/>
  <c r="I920"/>
  <c r="H919"/>
  <c r="G919"/>
  <c r="J918"/>
  <c r="I918"/>
  <c r="H917"/>
  <c r="H916" s="1"/>
  <c r="G917"/>
  <c r="G916" s="1"/>
  <c r="J914"/>
  <c r="I914"/>
  <c r="H913"/>
  <c r="H912" s="1"/>
  <c r="G913"/>
  <c r="J911"/>
  <c r="I911"/>
  <c r="H910"/>
  <c r="G910"/>
  <c r="J909"/>
  <c r="I909"/>
  <c r="H908"/>
  <c r="G908"/>
  <c r="J907"/>
  <c r="I907"/>
  <c r="H906"/>
  <c r="H905" s="1"/>
  <c r="G906"/>
  <c r="J900"/>
  <c r="I900"/>
  <c r="H899"/>
  <c r="H898" s="1"/>
  <c r="G899"/>
  <c r="G898" s="1"/>
  <c r="J897"/>
  <c r="I897"/>
  <c r="H896"/>
  <c r="G896"/>
  <c r="J895"/>
  <c r="I895"/>
  <c r="H894"/>
  <c r="G894"/>
  <c r="J893"/>
  <c r="I893"/>
  <c r="J892"/>
  <c r="I892"/>
  <c r="H891"/>
  <c r="G891"/>
  <c r="J889"/>
  <c r="I889"/>
  <c r="H888"/>
  <c r="G888"/>
  <c r="J887"/>
  <c r="I887"/>
  <c r="H886"/>
  <c r="G886"/>
  <c r="G885" s="1"/>
  <c r="J881"/>
  <c r="I881"/>
  <c r="H880"/>
  <c r="H878" s="1"/>
  <c r="G880"/>
  <c r="J873"/>
  <c r="I873"/>
  <c r="H872"/>
  <c r="H871" s="1"/>
  <c r="H870" s="1"/>
  <c r="G872"/>
  <c r="G871" s="1"/>
  <c r="G870" s="1"/>
  <c r="G869" s="1"/>
  <c r="J868"/>
  <c r="I868"/>
  <c r="H867"/>
  <c r="G867"/>
  <c r="G866" s="1"/>
  <c r="J865"/>
  <c r="I865"/>
  <c r="H864"/>
  <c r="H863" s="1"/>
  <c r="G864"/>
  <c r="G863" s="1"/>
  <c r="J862"/>
  <c r="I862"/>
  <c r="H861"/>
  <c r="G861"/>
  <c r="G860" s="1"/>
  <c r="J859"/>
  <c r="I859"/>
  <c r="J858"/>
  <c r="I858"/>
  <c r="H857"/>
  <c r="G857"/>
  <c r="G856" s="1"/>
  <c r="J855"/>
  <c r="I855"/>
  <c r="J854"/>
  <c r="I854"/>
  <c r="H853"/>
  <c r="G853"/>
  <c r="G852" s="1"/>
  <c r="J850"/>
  <c r="I850"/>
  <c r="H849"/>
  <c r="G849"/>
  <c r="G848" s="1"/>
  <c r="J846"/>
  <c r="I846"/>
  <c r="H845"/>
  <c r="G845"/>
  <c r="J844"/>
  <c r="I844"/>
  <c r="H843"/>
  <c r="G843"/>
  <c r="G842" s="1"/>
  <c r="G841" s="1"/>
  <c r="J838"/>
  <c r="I838"/>
  <c r="J837"/>
  <c r="I837"/>
  <c r="H836"/>
  <c r="H835" s="1"/>
  <c r="G836"/>
  <c r="G835" s="1"/>
  <c r="J834"/>
  <c r="I834"/>
  <c r="H833"/>
  <c r="G833"/>
  <c r="J832"/>
  <c r="I832"/>
  <c r="J831"/>
  <c r="I831"/>
  <c r="H830"/>
  <c r="G830"/>
  <c r="J829"/>
  <c r="I829"/>
  <c r="J828"/>
  <c r="I828"/>
  <c r="H827"/>
  <c r="G827"/>
  <c r="J826"/>
  <c r="I826"/>
  <c r="J825"/>
  <c r="I825"/>
  <c r="H824"/>
  <c r="G824"/>
  <c r="J823"/>
  <c r="I823"/>
  <c r="H822"/>
  <c r="G822"/>
  <c r="J820"/>
  <c r="I820"/>
  <c r="J819"/>
  <c r="I819"/>
  <c r="H818"/>
  <c r="G818"/>
  <c r="J817"/>
  <c r="I817"/>
  <c r="J816"/>
  <c r="I816"/>
  <c r="H815"/>
  <c r="G815"/>
  <c r="J814"/>
  <c r="I814"/>
  <c r="J813"/>
  <c r="I813"/>
  <c r="H812"/>
  <c r="G812"/>
  <c r="J807"/>
  <c r="I807"/>
  <c r="H806"/>
  <c r="G806"/>
  <c r="J805"/>
  <c r="I805"/>
  <c r="J804"/>
  <c r="I804"/>
  <c r="H803"/>
  <c r="G803"/>
  <c r="J800"/>
  <c r="I800"/>
  <c r="J799"/>
  <c r="I799"/>
  <c r="H798"/>
  <c r="H797" s="1"/>
  <c r="G798"/>
  <c r="G797" s="1"/>
  <c r="J796"/>
  <c r="I796"/>
  <c r="J795"/>
  <c r="I795"/>
  <c r="H794"/>
  <c r="G794"/>
  <c r="G793" s="1"/>
  <c r="J791"/>
  <c r="I791"/>
  <c r="J790"/>
  <c r="I790"/>
  <c r="H789"/>
  <c r="G789"/>
  <c r="J788"/>
  <c r="I788"/>
  <c r="J787"/>
  <c r="I787"/>
  <c r="H786"/>
  <c r="G786"/>
  <c r="J785"/>
  <c r="I785"/>
  <c r="J784"/>
  <c r="I784"/>
  <c r="H783"/>
  <c r="G783"/>
  <c r="J782"/>
  <c r="I782"/>
  <c r="J781"/>
  <c r="I781"/>
  <c r="H780"/>
  <c r="G780"/>
  <c r="J777"/>
  <c r="I777"/>
  <c r="H776"/>
  <c r="H775" s="1"/>
  <c r="G776"/>
  <c r="G775" s="1"/>
  <c r="J773"/>
  <c r="I773"/>
  <c r="J772"/>
  <c r="I772"/>
  <c r="H771"/>
  <c r="G771"/>
  <c r="J770"/>
  <c r="I770"/>
  <c r="J769"/>
  <c r="I769"/>
  <c r="H768"/>
  <c r="G768"/>
  <c r="J767"/>
  <c r="I767"/>
  <c r="J766"/>
  <c r="I766"/>
  <c r="H765"/>
  <c r="G765"/>
  <c r="J764"/>
  <c r="I764"/>
  <c r="J763"/>
  <c r="I763"/>
  <c r="H762"/>
  <c r="G762"/>
  <c r="J761"/>
  <c r="I761"/>
  <c r="J760"/>
  <c r="I760"/>
  <c r="H759"/>
  <c r="G759"/>
  <c r="J758"/>
  <c r="I758"/>
  <c r="J757"/>
  <c r="I757"/>
  <c r="H756"/>
  <c r="G756"/>
  <c r="J755"/>
  <c r="I755"/>
  <c r="J754"/>
  <c r="I754"/>
  <c r="H753"/>
  <c r="G753"/>
  <c r="J752"/>
  <c r="I752"/>
  <c r="J751"/>
  <c r="I751"/>
  <c r="H750"/>
  <c r="G750"/>
  <c r="J749"/>
  <c r="I749"/>
  <c r="J748"/>
  <c r="I748"/>
  <c r="H747"/>
  <c r="G747"/>
  <c r="J746"/>
  <c r="I746"/>
  <c r="J745"/>
  <c r="I745"/>
  <c r="H744"/>
  <c r="G744"/>
  <c r="J743"/>
  <c r="I743"/>
  <c r="J742"/>
  <c r="I742"/>
  <c r="H741"/>
  <c r="G741"/>
  <c r="J740"/>
  <c r="I740"/>
  <c r="J739"/>
  <c r="I739"/>
  <c r="H738"/>
  <c r="G738"/>
  <c r="J737"/>
  <c r="I737"/>
  <c r="J736"/>
  <c r="I736"/>
  <c r="H735"/>
  <c r="G735"/>
  <c r="J733"/>
  <c r="I733"/>
  <c r="H732"/>
  <c r="G732"/>
  <c r="J731"/>
  <c r="I731"/>
  <c r="J730"/>
  <c r="I730"/>
  <c r="H729"/>
  <c r="G729"/>
  <c r="J728"/>
  <c r="I728"/>
  <c r="J727"/>
  <c r="I727"/>
  <c r="H726"/>
  <c r="G726"/>
  <c r="J725"/>
  <c r="I725"/>
  <c r="J724"/>
  <c r="I724"/>
  <c r="H723"/>
  <c r="G723"/>
  <c r="J722"/>
  <c r="I722"/>
  <c r="J721"/>
  <c r="I721"/>
  <c r="H720"/>
  <c r="G720"/>
  <c r="J719"/>
  <c r="I719"/>
  <c r="J718"/>
  <c r="I718"/>
  <c r="H717"/>
  <c r="G717"/>
  <c r="J716"/>
  <c r="I716"/>
  <c r="J715"/>
  <c r="I715"/>
  <c r="H714"/>
  <c r="G714"/>
  <c r="J713"/>
  <c r="I713"/>
  <c r="J712"/>
  <c r="I712"/>
  <c r="H711"/>
  <c r="G711"/>
  <c r="J706"/>
  <c r="I706"/>
  <c r="J705"/>
  <c r="I705"/>
  <c r="J704"/>
  <c r="I704"/>
  <c r="H703"/>
  <c r="H701" s="1"/>
  <c r="G703"/>
  <c r="G701" s="1"/>
  <c r="J700"/>
  <c r="I700"/>
  <c r="H699"/>
  <c r="H697" s="1"/>
  <c r="G699"/>
  <c r="G698" s="1"/>
  <c r="J696"/>
  <c r="I696"/>
  <c r="H695"/>
  <c r="G695"/>
  <c r="G694" s="1"/>
  <c r="J690"/>
  <c r="I690"/>
  <c r="J689"/>
  <c r="I689"/>
  <c r="H688"/>
  <c r="H687" s="1"/>
  <c r="G688"/>
  <c r="G687" s="1"/>
  <c r="J686"/>
  <c r="I686"/>
  <c r="J685"/>
  <c r="I685"/>
  <c r="H684"/>
  <c r="H683" s="1"/>
  <c r="G684"/>
  <c r="G683" s="1"/>
  <c r="J590"/>
  <c r="I590"/>
  <c r="H589"/>
  <c r="H588" s="1"/>
  <c r="G589"/>
  <c r="G588" s="1"/>
  <c r="J599"/>
  <c r="I599"/>
  <c r="H598"/>
  <c r="G598"/>
  <c r="J597"/>
  <c r="I597"/>
  <c r="H596"/>
  <c r="G596"/>
  <c r="J595"/>
  <c r="I595"/>
  <c r="H594"/>
  <c r="H593" s="1"/>
  <c r="G594"/>
  <c r="H510"/>
  <c r="G510"/>
  <c r="G480"/>
  <c r="J677"/>
  <c r="I677"/>
  <c r="H676"/>
  <c r="H675" s="1"/>
  <c r="G676"/>
  <c r="G675" s="1"/>
  <c r="J672"/>
  <c r="I672"/>
  <c r="J671"/>
  <c r="I671"/>
  <c r="H670"/>
  <c r="H668" s="1"/>
  <c r="H667" s="1"/>
  <c r="G670"/>
  <c r="G669" s="1"/>
  <c r="J664"/>
  <c r="I664"/>
  <c r="J663"/>
  <c r="I663"/>
  <c r="J662"/>
  <c r="I662"/>
  <c r="H661"/>
  <c r="G661"/>
  <c r="J660"/>
  <c r="I660"/>
  <c r="H659"/>
  <c r="G659"/>
  <c r="J658"/>
  <c r="I658"/>
  <c r="J657"/>
  <c r="I657"/>
  <c r="J656"/>
  <c r="I656"/>
  <c r="H655"/>
  <c r="G655"/>
  <c r="G654" s="1"/>
  <c r="G653" s="1"/>
  <c r="G652" s="1"/>
  <c r="J650"/>
  <c r="I650"/>
  <c r="H649"/>
  <c r="H648" s="1"/>
  <c r="H647" s="1"/>
  <c r="H646" s="1"/>
  <c r="G649"/>
  <c r="G648" s="1"/>
  <c r="G647" s="1"/>
  <c r="G646" s="1"/>
  <c r="J645"/>
  <c r="I645"/>
  <c r="H644"/>
  <c r="G644"/>
  <c r="J643"/>
  <c r="I643"/>
  <c r="H642"/>
  <c r="G642"/>
  <c r="G641" s="1"/>
  <c r="G640" s="1"/>
  <c r="J639"/>
  <c r="I639"/>
  <c r="J638"/>
  <c r="I638"/>
  <c r="H637"/>
  <c r="H636" s="1"/>
  <c r="G637"/>
  <c r="G636" s="1"/>
  <c r="J635"/>
  <c r="I635"/>
  <c r="J634"/>
  <c r="I634"/>
  <c r="J633"/>
  <c r="I633"/>
  <c r="J632"/>
  <c r="I632"/>
  <c r="H631"/>
  <c r="G631"/>
  <c r="G630" s="1"/>
  <c r="J628"/>
  <c r="I628"/>
  <c r="H627"/>
  <c r="G627"/>
  <c r="J626"/>
  <c r="I626"/>
  <c r="H625"/>
  <c r="H624" s="1"/>
  <c r="G625"/>
  <c r="G624" s="1"/>
  <c r="J623"/>
  <c r="I623"/>
  <c r="J622"/>
  <c r="I622"/>
  <c r="J621"/>
  <c r="I621"/>
  <c r="H620"/>
  <c r="H619" s="1"/>
  <c r="G620"/>
  <c r="G619" s="1"/>
  <c r="J614"/>
  <c r="I614"/>
  <c r="H613"/>
  <c r="H611" s="1"/>
  <c r="H610" s="1"/>
  <c r="G613"/>
  <c r="G612" s="1"/>
  <c r="J609"/>
  <c r="I609"/>
  <c r="H608"/>
  <c r="G608"/>
  <c r="J607"/>
  <c r="I607"/>
  <c r="H606"/>
  <c r="H605" s="1"/>
  <c r="H604" s="1"/>
  <c r="H603" s="1"/>
  <c r="H602" s="1"/>
  <c r="G606"/>
  <c r="G605" s="1"/>
  <c r="H949" l="1"/>
  <c r="H948" s="1"/>
  <c r="H641"/>
  <c r="H640" s="1"/>
  <c r="I640" s="1"/>
  <c r="I950"/>
  <c r="J952"/>
  <c r="J954"/>
  <c r="J950"/>
  <c r="I954"/>
  <c r="G949"/>
  <c r="I952"/>
  <c r="J913"/>
  <c r="I919"/>
  <c r="I923"/>
  <c r="J880"/>
  <c r="I894"/>
  <c r="I888"/>
  <c r="H904"/>
  <c r="J910"/>
  <c r="G878"/>
  <c r="I878" s="1"/>
  <c r="I899"/>
  <c r="H879"/>
  <c r="G879"/>
  <c r="I910"/>
  <c r="J926"/>
  <c r="G890"/>
  <c r="G884" s="1"/>
  <c r="G883" s="1"/>
  <c r="G882" s="1"/>
  <c r="J896"/>
  <c r="I917"/>
  <c r="J923"/>
  <c r="I926"/>
  <c r="G821"/>
  <c r="J908"/>
  <c r="H925"/>
  <c r="I925" s="1"/>
  <c r="I896"/>
  <c r="J931"/>
  <c r="H930"/>
  <c r="H929" s="1"/>
  <c r="H928" s="1"/>
  <c r="H877"/>
  <c r="H876" s="1"/>
  <c r="H936"/>
  <c r="H935"/>
  <c r="H934" s="1"/>
  <c r="H933" s="1"/>
  <c r="H779"/>
  <c r="H778" s="1"/>
  <c r="J919"/>
  <c r="I921"/>
  <c r="J917"/>
  <c r="I880"/>
  <c r="J888"/>
  <c r="I908"/>
  <c r="G912"/>
  <c r="I912" s="1"/>
  <c r="I913"/>
  <c r="I931"/>
  <c r="J891"/>
  <c r="I891"/>
  <c r="H890"/>
  <c r="J898"/>
  <c r="I898"/>
  <c r="J886"/>
  <c r="I886"/>
  <c r="H885"/>
  <c r="J899"/>
  <c r="I906"/>
  <c r="G905"/>
  <c r="J905" s="1"/>
  <c r="I942"/>
  <c r="G941"/>
  <c r="I941" s="1"/>
  <c r="J894"/>
  <c r="G929"/>
  <c r="J937"/>
  <c r="I937"/>
  <c r="G935"/>
  <c r="G936"/>
  <c r="J906"/>
  <c r="J921"/>
  <c r="J942"/>
  <c r="H821"/>
  <c r="G734"/>
  <c r="G779"/>
  <c r="G778" s="1"/>
  <c r="G792"/>
  <c r="H734"/>
  <c r="H774"/>
  <c r="G593"/>
  <c r="G592" s="1"/>
  <c r="G591" s="1"/>
  <c r="H802"/>
  <c r="H801" s="1"/>
  <c r="G680"/>
  <c r="I806"/>
  <c r="H811"/>
  <c r="H680"/>
  <c r="G802"/>
  <c r="G801" s="1"/>
  <c r="I794"/>
  <c r="G697"/>
  <c r="J697" s="1"/>
  <c r="I843"/>
  <c r="I845"/>
  <c r="G811"/>
  <c r="G611"/>
  <c r="G610" s="1"/>
  <c r="I610" s="1"/>
  <c r="G682"/>
  <c r="G681" s="1"/>
  <c r="G702"/>
  <c r="I717"/>
  <c r="I723"/>
  <c r="I729"/>
  <c r="I827"/>
  <c r="I833"/>
  <c r="I849"/>
  <c r="I853"/>
  <c r="H601"/>
  <c r="H612"/>
  <c r="J612" s="1"/>
  <c r="H674"/>
  <c r="H673" s="1"/>
  <c r="H666" s="1"/>
  <c r="H665" s="1"/>
  <c r="H682"/>
  <c r="H681" s="1"/>
  <c r="G710"/>
  <c r="I741"/>
  <c r="I747"/>
  <c r="I753"/>
  <c r="I759"/>
  <c r="I765"/>
  <c r="I771"/>
  <c r="I815"/>
  <c r="G847"/>
  <c r="I857"/>
  <c r="G618"/>
  <c r="G587"/>
  <c r="G586" s="1"/>
  <c r="G585" s="1"/>
  <c r="G691"/>
  <c r="H847"/>
  <c r="H618"/>
  <c r="G693"/>
  <c r="G774"/>
  <c r="G668"/>
  <c r="G667" s="1"/>
  <c r="I684"/>
  <c r="I688"/>
  <c r="I783"/>
  <c r="I789"/>
  <c r="I867"/>
  <c r="I861"/>
  <c r="G674"/>
  <c r="G673" s="1"/>
  <c r="H587"/>
  <c r="H586" s="1"/>
  <c r="H585" s="1"/>
  <c r="I711"/>
  <c r="H710"/>
  <c r="H669"/>
  <c r="I669" s="1"/>
  <c r="I695"/>
  <c r="H694"/>
  <c r="I694" s="1"/>
  <c r="H693"/>
  <c r="H691"/>
  <c r="I699"/>
  <c r="H698"/>
  <c r="I698" s="1"/>
  <c r="I701"/>
  <c r="I735"/>
  <c r="I683"/>
  <c r="I687"/>
  <c r="I870"/>
  <c r="H869"/>
  <c r="I869" s="1"/>
  <c r="I703"/>
  <c r="H702"/>
  <c r="G851"/>
  <c r="I714"/>
  <c r="I720"/>
  <c r="I726"/>
  <c r="I732"/>
  <c r="I738"/>
  <c r="I744"/>
  <c r="I750"/>
  <c r="I756"/>
  <c r="I762"/>
  <c r="I768"/>
  <c r="I776"/>
  <c r="I780"/>
  <c r="I786"/>
  <c r="H793"/>
  <c r="I798"/>
  <c r="I803"/>
  <c r="I812"/>
  <c r="I818"/>
  <c r="I822"/>
  <c r="I824"/>
  <c r="I830"/>
  <c r="I836"/>
  <c r="H842"/>
  <c r="J842" s="1"/>
  <c r="H848"/>
  <c r="I848" s="1"/>
  <c r="H852"/>
  <c r="J852" s="1"/>
  <c r="H856"/>
  <c r="I856" s="1"/>
  <c r="H860"/>
  <c r="I860" s="1"/>
  <c r="I864"/>
  <c r="H866"/>
  <c r="I866" s="1"/>
  <c r="I872"/>
  <c r="I775"/>
  <c r="I797"/>
  <c r="I835"/>
  <c r="I863"/>
  <c r="I871"/>
  <c r="G604"/>
  <c r="G603" s="1"/>
  <c r="J683"/>
  <c r="J684"/>
  <c r="J687"/>
  <c r="J688"/>
  <c r="J695"/>
  <c r="J699"/>
  <c r="J701"/>
  <c r="J703"/>
  <c r="J711"/>
  <c r="J714"/>
  <c r="J717"/>
  <c r="J720"/>
  <c r="J723"/>
  <c r="J726"/>
  <c r="J729"/>
  <c r="J732"/>
  <c r="J735"/>
  <c r="J738"/>
  <c r="J741"/>
  <c r="J744"/>
  <c r="J747"/>
  <c r="J750"/>
  <c r="J753"/>
  <c r="J756"/>
  <c r="J759"/>
  <c r="J762"/>
  <c r="J765"/>
  <c r="J768"/>
  <c r="J771"/>
  <c r="J775"/>
  <c r="J776"/>
  <c r="J780"/>
  <c r="J783"/>
  <c r="J786"/>
  <c r="J789"/>
  <c r="J794"/>
  <c r="J797"/>
  <c r="J798"/>
  <c r="J803"/>
  <c r="J806"/>
  <c r="J812"/>
  <c r="J815"/>
  <c r="J818"/>
  <c r="J822"/>
  <c r="J824"/>
  <c r="J827"/>
  <c r="J830"/>
  <c r="J833"/>
  <c r="J835"/>
  <c r="J836"/>
  <c r="J843"/>
  <c r="J845"/>
  <c r="J849"/>
  <c r="J853"/>
  <c r="J857"/>
  <c r="J861"/>
  <c r="J863"/>
  <c r="J864"/>
  <c r="J867"/>
  <c r="J870"/>
  <c r="J871"/>
  <c r="J872"/>
  <c r="G651"/>
  <c r="G629"/>
  <c r="I594"/>
  <c r="I596"/>
  <c r="I588"/>
  <c r="H592"/>
  <c r="I589"/>
  <c r="I598"/>
  <c r="J588"/>
  <c r="J589"/>
  <c r="J594"/>
  <c r="J596"/>
  <c r="J598"/>
  <c r="I675"/>
  <c r="I676"/>
  <c r="I670"/>
  <c r="I619"/>
  <c r="I620"/>
  <c r="I624"/>
  <c r="I625"/>
  <c r="I627"/>
  <c r="I631"/>
  <c r="I636"/>
  <c r="I637"/>
  <c r="I641"/>
  <c r="I642"/>
  <c r="I644"/>
  <c r="I646"/>
  <c r="I647"/>
  <c r="I648"/>
  <c r="I649"/>
  <c r="I655"/>
  <c r="I659"/>
  <c r="I661"/>
  <c r="H630"/>
  <c r="J630" s="1"/>
  <c r="H654"/>
  <c r="J654" s="1"/>
  <c r="I605"/>
  <c r="I606"/>
  <c r="I608"/>
  <c r="I613"/>
  <c r="J605"/>
  <c r="J606"/>
  <c r="J608"/>
  <c r="J613"/>
  <c r="J619"/>
  <c r="J620"/>
  <c r="J624"/>
  <c r="J625"/>
  <c r="J627"/>
  <c r="J631"/>
  <c r="J636"/>
  <c r="J637"/>
  <c r="J640"/>
  <c r="J641"/>
  <c r="J642"/>
  <c r="J644"/>
  <c r="J646"/>
  <c r="J647"/>
  <c r="J648"/>
  <c r="J649"/>
  <c r="J655"/>
  <c r="J659"/>
  <c r="J661"/>
  <c r="J670"/>
  <c r="J675"/>
  <c r="J676"/>
  <c r="I949" l="1"/>
  <c r="G948"/>
  <c r="J949"/>
  <c r="H947"/>
  <c r="H946" s="1"/>
  <c r="H945" s="1"/>
  <c r="I879"/>
  <c r="J878"/>
  <c r="J912"/>
  <c r="J879"/>
  <c r="J930"/>
  <c r="J593"/>
  <c r="G877"/>
  <c r="G840"/>
  <c r="G839" s="1"/>
  <c r="J935"/>
  <c r="J925"/>
  <c r="G810"/>
  <c r="G809" s="1"/>
  <c r="G808" s="1"/>
  <c r="H915"/>
  <c r="H903" s="1"/>
  <c r="H902" s="1"/>
  <c r="H901" s="1"/>
  <c r="J941"/>
  <c r="J929"/>
  <c r="J916"/>
  <c r="I930"/>
  <c r="J890"/>
  <c r="I890"/>
  <c r="J936"/>
  <c r="I936"/>
  <c r="G915"/>
  <c r="I916"/>
  <c r="J885"/>
  <c r="H884"/>
  <c r="I885"/>
  <c r="I935"/>
  <c r="G934"/>
  <c r="G928"/>
  <c r="I929"/>
  <c r="G904"/>
  <c r="I905"/>
  <c r="J681"/>
  <c r="I774"/>
  <c r="J811"/>
  <c r="I811"/>
  <c r="I697"/>
  <c r="I585"/>
  <c r="J669"/>
  <c r="I593"/>
  <c r="I801"/>
  <c r="J680"/>
  <c r="J793"/>
  <c r="H792"/>
  <c r="I680"/>
  <c r="I681"/>
  <c r="J801"/>
  <c r="J802"/>
  <c r="G692"/>
  <c r="G709"/>
  <c r="G708" s="1"/>
  <c r="G707" s="1"/>
  <c r="I612"/>
  <c r="I802"/>
  <c r="J611"/>
  <c r="J604"/>
  <c r="J585"/>
  <c r="G617"/>
  <c r="G616" s="1"/>
  <c r="G615" s="1"/>
  <c r="H810"/>
  <c r="H809" s="1"/>
  <c r="H808" s="1"/>
  <c r="I611"/>
  <c r="J779"/>
  <c r="I682"/>
  <c r="I604"/>
  <c r="J869"/>
  <c r="J693"/>
  <c r="J618"/>
  <c r="J710"/>
  <c r="G666"/>
  <c r="G665" s="1"/>
  <c r="J821"/>
  <c r="J774"/>
  <c r="J682"/>
  <c r="I779"/>
  <c r="I847"/>
  <c r="J610"/>
  <c r="I821"/>
  <c r="I702"/>
  <c r="I673"/>
  <c r="I618"/>
  <c r="J866"/>
  <c r="J860"/>
  <c r="I734"/>
  <c r="J694"/>
  <c r="J674"/>
  <c r="I587"/>
  <c r="J848"/>
  <c r="I691"/>
  <c r="J668"/>
  <c r="I674"/>
  <c r="J587"/>
  <c r="J698"/>
  <c r="J673"/>
  <c r="I668"/>
  <c r="J586"/>
  <c r="I586"/>
  <c r="J847"/>
  <c r="J734"/>
  <c r="J691"/>
  <c r="I852"/>
  <c r="H851"/>
  <c r="J856"/>
  <c r="J702"/>
  <c r="I693"/>
  <c r="H692"/>
  <c r="I842"/>
  <c r="H841"/>
  <c r="I793"/>
  <c r="I710"/>
  <c r="H709"/>
  <c r="G602"/>
  <c r="G601" s="1"/>
  <c r="I603"/>
  <c r="J603"/>
  <c r="I778"/>
  <c r="J778"/>
  <c r="H591"/>
  <c r="I592"/>
  <c r="J592"/>
  <c r="I630"/>
  <c r="H629"/>
  <c r="I654"/>
  <c r="H653"/>
  <c r="H652" s="1"/>
  <c r="J584"/>
  <c r="I584"/>
  <c r="H583"/>
  <c r="H582" s="1"/>
  <c r="G583"/>
  <c r="G582" s="1"/>
  <c r="J580"/>
  <c r="I580"/>
  <c r="J579"/>
  <c r="I579"/>
  <c r="H578"/>
  <c r="H576" s="1"/>
  <c r="G578"/>
  <c r="G577" s="1"/>
  <c r="J575"/>
  <c r="I575"/>
  <c r="J574"/>
  <c r="I574"/>
  <c r="H573"/>
  <c r="H572" s="1"/>
  <c r="G573"/>
  <c r="J570"/>
  <c r="I570"/>
  <c r="J569"/>
  <c r="I569"/>
  <c r="H568"/>
  <c r="H567" s="1"/>
  <c r="G568"/>
  <c r="G567" s="1"/>
  <c r="J562"/>
  <c r="I562"/>
  <c r="J561"/>
  <c r="I561"/>
  <c r="J560"/>
  <c r="I560"/>
  <c r="H559"/>
  <c r="G559"/>
  <c r="J558"/>
  <c r="I558"/>
  <c r="H557"/>
  <c r="H555" s="1"/>
  <c r="G557"/>
  <c r="G556" s="1"/>
  <c r="J554"/>
  <c r="I554"/>
  <c r="H553"/>
  <c r="G553"/>
  <c r="J552"/>
  <c r="I552"/>
  <c r="J551"/>
  <c r="I551"/>
  <c r="J550"/>
  <c r="I550"/>
  <c r="H549"/>
  <c r="G549"/>
  <c r="G548" s="1"/>
  <c r="G547" s="1"/>
  <c r="J544"/>
  <c r="I544"/>
  <c r="H543"/>
  <c r="G543"/>
  <c r="J542"/>
  <c r="I542"/>
  <c r="H541"/>
  <c r="G541"/>
  <c r="G540" s="1"/>
  <c r="J536"/>
  <c r="I536"/>
  <c r="H535"/>
  <c r="H534" s="1"/>
  <c r="G535"/>
  <c r="G534" s="1"/>
  <c r="J530"/>
  <c r="I530"/>
  <c r="H529"/>
  <c r="G529"/>
  <c r="J528"/>
  <c r="I528"/>
  <c r="H527"/>
  <c r="G527"/>
  <c r="G526" s="1"/>
  <c r="G525" s="1"/>
  <c r="J522"/>
  <c r="I522"/>
  <c r="H521"/>
  <c r="G521"/>
  <c r="G520" s="1"/>
  <c r="G519" s="1"/>
  <c r="G518" s="1"/>
  <c r="J517"/>
  <c r="I517"/>
  <c r="H516"/>
  <c r="G516"/>
  <c r="J515"/>
  <c r="I515"/>
  <c r="H514"/>
  <c r="G514"/>
  <c r="J513"/>
  <c r="I513"/>
  <c r="H512"/>
  <c r="G512"/>
  <c r="J511"/>
  <c r="I511"/>
  <c r="J508"/>
  <c r="I508"/>
  <c r="H507"/>
  <c r="G507"/>
  <c r="J506"/>
  <c r="I506"/>
  <c r="H505"/>
  <c r="G505"/>
  <c r="J504"/>
  <c r="I504"/>
  <c r="H503"/>
  <c r="G503"/>
  <c r="J502"/>
  <c r="I502"/>
  <c r="H501"/>
  <c r="G501"/>
  <c r="J500"/>
  <c r="I500"/>
  <c r="H499"/>
  <c r="G499"/>
  <c r="J498"/>
  <c r="I498"/>
  <c r="J497"/>
  <c r="I497"/>
  <c r="J496"/>
  <c r="I496"/>
  <c r="H495"/>
  <c r="G495"/>
  <c r="J490"/>
  <c r="I490"/>
  <c r="H489"/>
  <c r="H488" s="1"/>
  <c r="G489"/>
  <c r="G488" s="1"/>
  <c r="J487"/>
  <c r="I487"/>
  <c r="H486"/>
  <c r="G486"/>
  <c r="J485"/>
  <c r="I485"/>
  <c r="H484"/>
  <c r="G484"/>
  <c r="J483"/>
  <c r="I483"/>
  <c r="H482"/>
  <c r="G482"/>
  <c r="G479" s="1"/>
  <c r="J481"/>
  <c r="I481"/>
  <c r="H480"/>
  <c r="H479" s="1"/>
  <c r="J478"/>
  <c r="I478"/>
  <c r="H477"/>
  <c r="G477"/>
  <c r="J476"/>
  <c r="I476"/>
  <c r="H475"/>
  <c r="G475"/>
  <c r="J474"/>
  <c r="I474"/>
  <c r="H473"/>
  <c r="G473"/>
  <c r="I948" l="1"/>
  <c r="G947"/>
  <c r="J948"/>
  <c r="I877"/>
  <c r="G876"/>
  <c r="J877"/>
  <c r="H840"/>
  <c r="J884"/>
  <c r="I884"/>
  <c r="H883"/>
  <c r="H882" s="1"/>
  <c r="H875" s="1"/>
  <c r="G903"/>
  <c r="I904"/>
  <c r="J904"/>
  <c r="I915"/>
  <c r="J915"/>
  <c r="I934"/>
  <c r="G933"/>
  <c r="J934"/>
  <c r="I928"/>
  <c r="J928"/>
  <c r="J810"/>
  <c r="G679"/>
  <c r="G678" s="1"/>
  <c r="I810"/>
  <c r="I792"/>
  <c r="J792"/>
  <c r="I841"/>
  <c r="J841"/>
  <c r="I692"/>
  <c r="J692"/>
  <c r="I851"/>
  <c r="J851"/>
  <c r="G600"/>
  <c r="I601"/>
  <c r="J601"/>
  <c r="I709"/>
  <c r="J709"/>
  <c r="H708"/>
  <c r="I602"/>
  <c r="J602"/>
  <c r="J591"/>
  <c r="I591"/>
  <c r="H509"/>
  <c r="G509"/>
  <c r="I667"/>
  <c r="J667"/>
  <c r="I653"/>
  <c r="J653"/>
  <c r="I629"/>
  <c r="H617"/>
  <c r="J629"/>
  <c r="J505"/>
  <c r="J473"/>
  <c r="I559"/>
  <c r="J495"/>
  <c r="I486"/>
  <c r="H577"/>
  <c r="I577" s="1"/>
  <c r="H556"/>
  <c r="I556" s="1"/>
  <c r="H566"/>
  <c r="J514"/>
  <c r="H533"/>
  <c r="H532" s="1"/>
  <c r="H531" s="1"/>
  <c r="I583"/>
  <c r="J529"/>
  <c r="G576"/>
  <c r="J576" s="1"/>
  <c r="J521"/>
  <c r="I543"/>
  <c r="J553"/>
  <c r="G566"/>
  <c r="I568"/>
  <c r="J486"/>
  <c r="G539"/>
  <c r="G538" s="1"/>
  <c r="G537" s="1"/>
  <c r="J501"/>
  <c r="I514"/>
  <c r="I553"/>
  <c r="J477"/>
  <c r="J516"/>
  <c r="J543"/>
  <c r="J568"/>
  <c r="I495"/>
  <c r="I482"/>
  <c r="J482"/>
  <c r="I477"/>
  <c r="I501"/>
  <c r="I505"/>
  <c r="I516"/>
  <c r="H520"/>
  <c r="I521"/>
  <c r="I529"/>
  <c r="J559"/>
  <c r="H571"/>
  <c r="I578"/>
  <c r="I473"/>
  <c r="G472"/>
  <c r="J578"/>
  <c r="J583"/>
  <c r="I534"/>
  <c r="J534"/>
  <c r="I488"/>
  <c r="J488"/>
  <c r="I499"/>
  <c r="J499"/>
  <c r="H494"/>
  <c r="I507"/>
  <c r="J507"/>
  <c r="I541"/>
  <c r="J541"/>
  <c r="H540"/>
  <c r="G555"/>
  <c r="G546" s="1"/>
  <c r="G545" s="1"/>
  <c r="G524"/>
  <c r="G523" s="1"/>
  <c r="G533"/>
  <c r="G532" s="1"/>
  <c r="G531" s="1"/>
  <c r="H539"/>
  <c r="J573"/>
  <c r="I573"/>
  <c r="G571"/>
  <c r="G572"/>
  <c r="I510"/>
  <c r="J510"/>
  <c r="I549"/>
  <c r="J549"/>
  <c r="H548"/>
  <c r="I527"/>
  <c r="J527"/>
  <c r="H526"/>
  <c r="H525" s="1"/>
  <c r="I475"/>
  <c r="J475"/>
  <c r="H472"/>
  <c r="I480"/>
  <c r="J480"/>
  <c r="I484"/>
  <c r="J484"/>
  <c r="I489"/>
  <c r="J489"/>
  <c r="I503"/>
  <c r="J503"/>
  <c r="I512"/>
  <c r="J512"/>
  <c r="I535"/>
  <c r="J535"/>
  <c r="I557"/>
  <c r="J557"/>
  <c r="G494"/>
  <c r="J567"/>
  <c r="I567"/>
  <c r="G366"/>
  <c r="G365" s="1"/>
  <c r="G364" s="1"/>
  <c r="H366"/>
  <c r="H365" s="1"/>
  <c r="H364" s="1"/>
  <c r="I367"/>
  <c r="J367"/>
  <c r="H324"/>
  <c r="G324"/>
  <c r="H320"/>
  <c r="G320"/>
  <c r="I947" l="1"/>
  <c r="G946"/>
  <c r="G945" s="1"/>
  <c r="J947"/>
  <c r="H874"/>
  <c r="J876"/>
  <c r="G875"/>
  <c r="I875" s="1"/>
  <c r="I876"/>
  <c r="I903"/>
  <c r="G902"/>
  <c r="J903"/>
  <c r="J883"/>
  <c r="I883"/>
  <c r="J933"/>
  <c r="I933"/>
  <c r="I708"/>
  <c r="H707"/>
  <c r="I707" s="1"/>
  <c r="J708"/>
  <c r="I840"/>
  <c r="H839"/>
  <c r="J840"/>
  <c r="G565"/>
  <c r="I566"/>
  <c r="I617"/>
  <c r="H616"/>
  <c r="J617"/>
  <c r="I652"/>
  <c r="H651"/>
  <c r="J652"/>
  <c r="J479"/>
  <c r="I576"/>
  <c r="J577"/>
  <c r="J566"/>
  <c r="J556"/>
  <c r="I479"/>
  <c r="H565"/>
  <c r="J532"/>
  <c r="G493"/>
  <c r="G492" s="1"/>
  <c r="G491" s="1"/>
  <c r="J533"/>
  <c r="G471"/>
  <c r="G470" s="1"/>
  <c r="G469" s="1"/>
  <c r="I555"/>
  <c r="I533"/>
  <c r="J520"/>
  <c r="I520"/>
  <c r="H519"/>
  <c r="I539"/>
  <c r="J539"/>
  <c r="H538"/>
  <c r="H537" s="1"/>
  <c r="I540"/>
  <c r="J540"/>
  <c r="H493"/>
  <c r="I494"/>
  <c r="J494"/>
  <c r="G581"/>
  <c r="I532"/>
  <c r="I526"/>
  <c r="J526"/>
  <c r="I509"/>
  <c r="J509"/>
  <c r="J572"/>
  <c r="I572"/>
  <c r="J555"/>
  <c r="H471"/>
  <c r="J472"/>
  <c r="I472"/>
  <c r="I548"/>
  <c r="J548"/>
  <c r="H547"/>
  <c r="J571"/>
  <c r="I571"/>
  <c r="J366"/>
  <c r="I366"/>
  <c r="I324"/>
  <c r="J324"/>
  <c r="G418"/>
  <c r="G415" s="1"/>
  <c r="H418"/>
  <c r="H415" s="1"/>
  <c r="I419"/>
  <c r="J419"/>
  <c r="I420"/>
  <c r="J420"/>
  <c r="I421"/>
  <c r="J421"/>
  <c r="G425"/>
  <c r="G424" s="1"/>
  <c r="H425"/>
  <c r="H424" s="1"/>
  <c r="I426"/>
  <c r="J426"/>
  <c r="I427"/>
  <c r="J427"/>
  <c r="G432"/>
  <c r="G429" s="1"/>
  <c r="H432"/>
  <c r="I433"/>
  <c r="J433"/>
  <c r="G439"/>
  <c r="H439"/>
  <c r="I440"/>
  <c r="J440"/>
  <c r="G446"/>
  <c r="G445" s="1"/>
  <c r="H446"/>
  <c r="H445" s="1"/>
  <c r="I447"/>
  <c r="J447"/>
  <c r="G453"/>
  <c r="H453"/>
  <c r="H452" s="1"/>
  <c r="I454"/>
  <c r="J454"/>
  <c r="G459"/>
  <c r="H459"/>
  <c r="I460"/>
  <c r="J460"/>
  <c r="G461"/>
  <c r="H461"/>
  <c r="I462"/>
  <c r="J462"/>
  <c r="G463"/>
  <c r="H463"/>
  <c r="I464"/>
  <c r="J464"/>
  <c r="G465"/>
  <c r="H465"/>
  <c r="I466"/>
  <c r="J466"/>
  <c r="I945" l="1"/>
  <c r="J945"/>
  <c r="J946"/>
  <c r="J875"/>
  <c r="J882"/>
  <c r="I882"/>
  <c r="I902"/>
  <c r="G901"/>
  <c r="G874" s="1"/>
  <c r="J874" s="1"/>
  <c r="J902"/>
  <c r="J707"/>
  <c r="I839"/>
  <c r="J839"/>
  <c r="I809"/>
  <c r="J809"/>
  <c r="G564"/>
  <c r="G563" s="1"/>
  <c r="I651"/>
  <c r="J651"/>
  <c r="I616"/>
  <c r="H615"/>
  <c r="H600" s="1"/>
  <c r="J616"/>
  <c r="I531"/>
  <c r="I666"/>
  <c r="J666"/>
  <c r="G438"/>
  <c r="G437"/>
  <c r="G436" s="1"/>
  <c r="G435"/>
  <c r="G434" s="1"/>
  <c r="H438"/>
  <c r="H437"/>
  <c r="H435"/>
  <c r="H434" s="1"/>
  <c r="J565"/>
  <c r="I565"/>
  <c r="J531"/>
  <c r="G468"/>
  <c r="J519"/>
  <c r="H518"/>
  <c r="I519"/>
  <c r="H492"/>
  <c r="J493"/>
  <c r="I493"/>
  <c r="I547"/>
  <c r="J547"/>
  <c r="H546"/>
  <c r="H545" s="1"/>
  <c r="J582"/>
  <c r="H581"/>
  <c r="H564" s="1"/>
  <c r="H563" s="1"/>
  <c r="I582"/>
  <c r="I538"/>
  <c r="J538"/>
  <c r="I525"/>
  <c r="J525"/>
  <c r="H524"/>
  <c r="H470"/>
  <c r="I471"/>
  <c r="J471"/>
  <c r="J365"/>
  <c r="I365"/>
  <c r="I459"/>
  <c r="J465"/>
  <c r="J415"/>
  <c r="I463"/>
  <c r="I418"/>
  <c r="H429"/>
  <c r="H428" s="1"/>
  <c r="J432"/>
  <c r="I432"/>
  <c r="H458"/>
  <c r="J459"/>
  <c r="G452"/>
  <c r="J452" s="1"/>
  <c r="G451"/>
  <c r="G450" s="1"/>
  <c r="G449" s="1"/>
  <c r="G448" s="1"/>
  <c r="J463"/>
  <c r="J446"/>
  <c r="H444"/>
  <c r="J418"/>
  <c r="I461"/>
  <c r="J461"/>
  <c r="I465"/>
  <c r="G458"/>
  <c r="G457" s="1"/>
  <c r="G456" s="1"/>
  <c r="G455" s="1"/>
  <c r="G428"/>
  <c r="I453"/>
  <c r="J453"/>
  <c r="H451"/>
  <c r="I446"/>
  <c r="G423"/>
  <c r="G422" s="1"/>
  <c r="G414" s="1"/>
  <c r="I439"/>
  <c r="J439"/>
  <c r="I415"/>
  <c r="I425"/>
  <c r="J425"/>
  <c r="H431"/>
  <c r="H417"/>
  <c r="G431"/>
  <c r="G430" s="1"/>
  <c r="G417"/>
  <c r="G416" s="1"/>
  <c r="I946" l="1"/>
  <c r="I874"/>
  <c r="I901"/>
  <c r="J901"/>
  <c r="I438"/>
  <c r="I808"/>
  <c r="J808"/>
  <c r="H679"/>
  <c r="H678" s="1"/>
  <c r="J600"/>
  <c r="I600"/>
  <c r="J438"/>
  <c r="G467"/>
  <c r="I563"/>
  <c r="J563"/>
  <c r="I615"/>
  <c r="J615"/>
  <c r="I434"/>
  <c r="J434"/>
  <c r="G444"/>
  <c r="G443" s="1"/>
  <c r="G442" s="1"/>
  <c r="G441" s="1"/>
  <c r="G413" s="1"/>
  <c r="J518"/>
  <c r="I518"/>
  <c r="H491"/>
  <c r="I492"/>
  <c r="J492"/>
  <c r="H469"/>
  <c r="J470"/>
  <c r="I470"/>
  <c r="I546"/>
  <c r="J546"/>
  <c r="J581"/>
  <c r="I581"/>
  <c r="I524"/>
  <c r="J524"/>
  <c r="H523"/>
  <c r="J364"/>
  <c r="I364"/>
  <c r="I452"/>
  <c r="J428"/>
  <c r="I429"/>
  <c r="J458"/>
  <c r="I428"/>
  <c r="H457"/>
  <c r="J457" s="1"/>
  <c r="I445"/>
  <c r="J445"/>
  <c r="J429"/>
  <c r="J435"/>
  <c r="I435"/>
  <c r="I424"/>
  <c r="J424"/>
  <c r="H423"/>
  <c r="H422" s="1"/>
  <c r="H414" s="1"/>
  <c r="J437"/>
  <c r="I437"/>
  <c r="H436"/>
  <c r="H430"/>
  <c r="I431"/>
  <c r="J431"/>
  <c r="I451"/>
  <c r="J451"/>
  <c r="H450"/>
  <c r="H449" s="1"/>
  <c r="H448" s="1"/>
  <c r="H416"/>
  <c r="J417"/>
  <c r="I417"/>
  <c r="I458"/>
  <c r="J678" l="1"/>
  <c r="I678"/>
  <c r="I679"/>
  <c r="J679"/>
  <c r="I448"/>
  <c r="J448"/>
  <c r="I523"/>
  <c r="J523"/>
  <c r="I537"/>
  <c r="J537"/>
  <c r="J564"/>
  <c r="I564"/>
  <c r="J545"/>
  <c r="I545"/>
  <c r="H468"/>
  <c r="H467" s="1"/>
  <c r="J467" s="1"/>
  <c r="I469"/>
  <c r="J469"/>
  <c r="J491"/>
  <c r="I491"/>
  <c r="H456"/>
  <c r="H455" s="1"/>
  <c r="I457"/>
  <c r="J444"/>
  <c r="H443"/>
  <c r="H442" s="1"/>
  <c r="H441" s="1"/>
  <c r="I444"/>
  <c r="I416"/>
  <c r="J416"/>
  <c r="I450"/>
  <c r="J450"/>
  <c r="J430"/>
  <c r="I430"/>
  <c r="J436"/>
  <c r="I436"/>
  <c r="I423"/>
  <c r="J423"/>
  <c r="H413" l="1"/>
  <c r="I413" s="1"/>
  <c r="I441"/>
  <c r="J441"/>
  <c r="J468"/>
  <c r="I468"/>
  <c r="J456"/>
  <c r="I456"/>
  <c r="J449"/>
  <c r="I449"/>
  <c r="I422"/>
  <c r="J422"/>
  <c r="J443"/>
  <c r="I443"/>
  <c r="J455"/>
  <c r="I455"/>
  <c r="J413" l="1"/>
  <c r="I414"/>
  <c r="J414"/>
  <c r="I442"/>
  <c r="J442"/>
  <c r="J412" l="1"/>
  <c r="I412"/>
  <c r="H411"/>
  <c r="H409" s="1"/>
  <c r="G411"/>
  <c r="G410" s="1"/>
  <c r="J405"/>
  <c r="I405"/>
  <c r="H404"/>
  <c r="H403" s="1"/>
  <c r="H402" s="1"/>
  <c r="H401" s="1"/>
  <c r="H400" s="1"/>
  <c r="H399" s="1"/>
  <c r="G404"/>
  <c r="G403" s="1"/>
  <c r="G402" s="1"/>
  <c r="G401" s="1"/>
  <c r="G400" s="1"/>
  <c r="G399" s="1"/>
  <c r="J398"/>
  <c r="I398"/>
  <c r="H397"/>
  <c r="G397"/>
  <c r="G396" s="1"/>
  <c r="J395"/>
  <c r="I395"/>
  <c r="H394"/>
  <c r="G394"/>
  <c r="J393"/>
  <c r="I393"/>
  <c r="H392"/>
  <c r="G392"/>
  <c r="G391" s="1"/>
  <c r="J388"/>
  <c r="I388"/>
  <c r="H387"/>
  <c r="H386" s="1"/>
  <c r="H385" s="1"/>
  <c r="G387"/>
  <c r="G386" s="1"/>
  <c r="G385" s="1"/>
  <c r="J382"/>
  <c r="I382"/>
  <c r="H381"/>
  <c r="H380" s="1"/>
  <c r="G381"/>
  <c r="J379"/>
  <c r="I379"/>
  <c r="H378"/>
  <c r="G378"/>
  <c r="G377" s="1"/>
  <c r="J374"/>
  <c r="I374"/>
  <c r="H373"/>
  <c r="H372" s="1"/>
  <c r="G373"/>
  <c r="G372" s="1"/>
  <c r="J371"/>
  <c r="I371"/>
  <c r="H370"/>
  <c r="G370"/>
  <c r="G369" s="1"/>
  <c r="J360"/>
  <c r="I360"/>
  <c r="H359"/>
  <c r="G359"/>
  <c r="J358"/>
  <c r="I358"/>
  <c r="H357"/>
  <c r="G357"/>
  <c r="J352"/>
  <c r="I352"/>
  <c r="H351"/>
  <c r="G351"/>
  <c r="J350"/>
  <c r="I350"/>
  <c r="H349"/>
  <c r="G349"/>
  <c r="J344"/>
  <c r="I344"/>
  <c r="H343"/>
  <c r="H342" s="1"/>
  <c r="G343"/>
  <c r="G342" s="1"/>
  <c r="J337"/>
  <c r="I337"/>
  <c r="H336"/>
  <c r="G336"/>
  <c r="J331"/>
  <c r="I331"/>
  <c r="H330"/>
  <c r="G330"/>
  <c r="G329" s="1"/>
  <c r="J325"/>
  <c r="I325"/>
  <c r="J323"/>
  <c r="I323"/>
  <c r="H322"/>
  <c r="G322"/>
  <c r="J321"/>
  <c r="I321"/>
  <c r="J319"/>
  <c r="I319"/>
  <c r="H318"/>
  <c r="G318"/>
  <c r="J313"/>
  <c r="I313"/>
  <c r="H312"/>
  <c r="G312"/>
  <c r="J311"/>
  <c r="I311"/>
  <c r="H310"/>
  <c r="H309" s="1"/>
  <c r="H308" s="1"/>
  <c r="G310"/>
  <c r="G309" s="1"/>
  <c r="G308" s="1"/>
  <c r="J304"/>
  <c r="I304"/>
  <c r="H303"/>
  <c r="G303"/>
  <c r="J302"/>
  <c r="I302"/>
  <c r="H301"/>
  <c r="G301"/>
  <c r="J297"/>
  <c r="I297"/>
  <c r="J296"/>
  <c r="I296"/>
  <c r="H295"/>
  <c r="H293" s="1"/>
  <c r="H292" s="1"/>
  <c r="G295"/>
  <c r="J289"/>
  <c r="I289"/>
  <c r="H288"/>
  <c r="G288"/>
  <c r="J287"/>
  <c r="I287"/>
  <c r="H286"/>
  <c r="G286"/>
  <c r="J283"/>
  <c r="I283"/>
  <c r="H282"/>
  <c r="G282"/>
  <c r="G281" s="1"/>
  <c r="G280" s="1"/>
  <c r="J279"/>
  <c r="I279"/>
  <c r="H278"/>
  <c r="G278"/>
  <c r="J277"/>
  <c r="I277"/>
  <c r="H276"/>
  <c r="G276"/>
  <c r="J272"/>
  <c r="I272"/>
  <c r="H271"/>
  <c r="H270" s="1"/>
  <c r="H269" s="1"/>
  <c r="G271"/>
  <c r="J268"/>
  <c r="I268"/>
  <c r="H267"/>
  <c r="G267"/>
  <c r="G266" s="1"/>
  <c r="G265" s="1"/>
  <c r="J263"/>
  <c r="I263"/>
  <c r="H262"/>
  <c r="H261" s="1"/>
  <c r="G262"/>
  <c r="G261" s="1"/>
  <c r="J260"/>
  <c r="I260"/>
  <c r="H259"/>
  <c r="G259"/>
  <c r="J258"/>
  <c r="I258"/>
  <c r="H257"/>
  <c r="H256" s="1"/>
  <c r="G257"/>
  <c r="J255"/>
  <c r="I255"/>
  <c r="H254"/>
  <c r="G254"/>
  <c r="J253"/>
  <c r="I253"/>
  <c r="H252"/>
  <c r="G252"/>
  <c r="J251"/>
  <c r="I251"/>
  <c r="H250"/>
  <c r="H249" s="1"/>
  <c r="G250"/>
  <c r="G249" s="1"/>
  <c r="J246"/>
  <c r="I246"/>
  <c r="H245"/>
  <c r="H243" s="1"/>
  <c r="H242" s="1"/>
  <c r="G245"/>
  <c r="J240"/>
  <c r="I240"/>
  <c r="H239"/>
  <c r="H237" s="1"/>
  <c r="G239"/>
  <c r="G238" s="1"/>
  <c r="J233"/>
  <c r="I233"/>
  <c r="H232"/>
  <c r="G232"/>
  <c r="J231"/>
  <c r="I231"/>
  <c r="J230"/>
  <c r="I230"/>
  <c r="H229"/>
  <c r="G229"/>
  <c r="J228"/>
  <c r="I228"/>
  <c r="H227"/>
  <c r="G227"/>
  <c r="J226"/>
  <c r="I226"/>
  <c r="H225"/>
  <c r="G225"/>
  <c r="J222"/>
  <c r="I222"/>
  <c r="H221"/>
  <c r="G221"/>
  <c r="J220"/>
  <c r="I220"/>
  <c r="H219"/>
  <c r="G219"/>
  <c r="J217"/>
  <c r="I217"/>
  <c r="H216"/>
  <c r="G216"/>
  <c r="J215"/>
  <c r="I215"/>
  <c r="H214"/>
  <c r="G214"/>
  <c r="J210"/>
  <c r="I210"/>
  <c r="H209"/>
  <c r="G209"/>
  <c r="G208" s="1"/>
  <c r="J207"/>
  <c r="I207"/>
  <c r="J206"/>
  <c r="I206"/>
  <c r="H205"/>
  <c r="G205"/>
  <c r="G204" s="1"/>
  <c r="J200"/>
  <c r="I200"/>
  <c r="H199"/>
  <c r="G199"/>
  <c r="G198" s="1"/>
  <c r="J197"/>
  <c r="I197"/>
  <c r="H196"/>
  <c r="H195" s="1"/>
  <c r="G196"/>
  <c r="G195" s="1"/>
  <c r="J194"/>
  <c r="I194"/>
  <c r="H193"/>
  <c r="G193"/>
  <c r="G192" s="1"/>
  <c r="J191"/>
  <c r="I191"/>
  <c r="H190"/>
  <c r="H189" s="1"/>
  <c r="G190"/>
  <c r="J185"/>
  <c r="I185"/>
  <c r="H184"/>
  <c r="G184"/>
  <c r="J183"/>
  <c r="I183"/>
  <c r="H182"/>
  <c r="G182"/>
  <c r="G181" s="1"/>
  <c r="J180"/>
  <c r="I180"/>
  <c r="H179"/>
  <c r="G179"/>
  <c r="J178"/>
  <c r="I178"/>
  <c r="J177"/>
  <c r="I177"/>
  <c r="H176"/>
  <c r="G176"/>
  <c r="J174"/>
  <c r="I174"/>
  <c r="H173"/>
  <c r="G173"/>
  <c r="J172"/>
  <c r="I172"/>
  <c r="H171"/>
  <c r="G171"/>
  <c r="J170"/>
  <c r="I170"/>
  <c r="H169"/>
  <c r="G169"/>
  <c r="J168"/>
  <c r="I168"/>
  <c r="H167"/>
  <c r="G167"/>
  <c r="J166"/>
  <c r="I166"/>
  <c r="H165"/>
  <c r="G165"/>
  <c r="J164"/>
  <c r="I164"/>
  <c r="H163"/>
  <c r="G163"/>
  <c r="G162" s="1"/>
  <c r="J158"/>
  <c r="I158"/>
  <c r="H157"/>
  <c r="H156" s="1"/>
  <c r="G157"/>
  <c r="G156" s="1"/>
  <c r="G155" s="1"/>
  <c r="G154" s="1"/>
  <c r="J153"/>
  <c r="I153"/>
  <c r="H152"/>
  <c r="H151" s="1"/>
  <c r="G152"/>
  <c r="G151" s="1"/>
  <c r="J150"/>
  <c r="I150"/>
  <c r="H149"/>
  <c r="G149"/>
  <c r="J148"/>
  <c r="I148"/>
  <c r="H147"/>
  <c r="G147"/>
  <c r="J142"/>
  <c r="I142"/>
  <c r="H141"/>
  <c r="H140" s="1"/>
  <c r="G141"/>
  <c r="G137" s="1"/>
  <c r="J136"/>
  <c r="I136"/>
  <c r="H135"/>
  <c r="H132" s="1"/>
  <c r="G135"/>
  <c r="G134" s="1"/>
  <c r="G133" s="1"/>
  <c r="J130"/>
  <c r="I130"/>
  <c r="H129"/>
  <c r="H128" s="1"/>
  <c r="G129"/>
  <c r="G128" s="1"/>
  <c r="G127" s="1"/>
  <c r="J126"/>
  <c r="I126"/>
  <c r="H125"/>
  <c r="H124" s="1"/>
  <c r="G125"/>
  <c r="G124" s="1"/>
  <c r="G123" s="1"/>
  <c r="J122"/>
  <c r="I122"/>
  <c r="H121"/>
  <c r="H120" s="1"/>
  <c r="H119" s="1"/>
  <c r="G121"/>
  <c r="G120" s="1"/>
  <c r="G119" s="1"/>
  <c r="J118"/>
  <c r="I118"/>
  <c r="H117"/>
  <c r="G117"/>
  <c r="G116" s="1"/>
  <c r="J115"/>
  <c r="I115"/>
  <c r="H114"/>
  <c r="H113" s="1"/>
  <c r="G114"/>
  <c r="G113" s="1"/>
  <c r="J109"/>
  <c r="I109"/>
  <c r="H108"/>
  <c r="H107" s="1"/>
  <c r="G108"/>
  <c r="G107" s="1"/>
  <c r="J106"/>
  <c r="I106"/>
  <c r="H105"/>
  <c r="G105"/>
  <c r="J104"/>
  <c r="I104"/>
  <c r="H103"/>
  <c r="G103"/>
  <c r="J102"/>
  <c r="I102"/>
  <c r="H101"/>
  <c r="G101"/>
  <c r="J100"/>
  <c r="I100"/>
  <c r="J99"/>
  <c r="I99"/>
  <c r="H98"/>
  <c r="G98"/>
  <c r="J93"/>
  <c r="I93"/>
  <c r="H92"/>
  <c r="G92"/>
  <c r="J91"/>
  <c r="I91"/>
  <c r="J90"/>
  <c r="I90"/>
  <c r="H89"/>
  <c r="G89"/>
  <c r="J88"/>
  <c r="I88"/>
  <c r="J87"/>
  <c r="I87"/>
  <c r="H86"/>
  <c r="G86"/>
  <c r="J85"/>
  <c r="I85"/>
  <c r="H84"/>
  <c r="G84"/>
  <c r="J79"/>
  <c r="I79"/>
  <c r="H78"/>
  <c r="G78"/>
  <c r="J77"/>
  <c r="I77"/>
  <c r="H76"/>
  <c r="G76"/>
  <c r="J75"/>
  <c r="I75"/>
  <c r="H74"/>
  <c r="G74"/>
  <c r="J73"/>
  <c r="I73"/>
  <c r="J72"/>
  <c r="I72"/>
  <c r="H71"/>
  <c r="G71"/>
  <c r="J68"/>
  <c r="I68"/>
  <c r="H67"/>
  <c r="G67"/>
  <c r="J66"/>
  <c r="I66"/>
  <c r="H65"/>
  <c r="G65"/>
  <c r="J62"/>
  <c r="I62"/>
  <c r="H61"/>
  <c r="G61"/>
  <c r="J60"/>
  <c r="I60"/>
  <c r="H59"/>
  <c r="G59"/>
  <c r="J54"/>
  <c r="I54"/>
  <c r="H53"/>
  <c r="H52" s="1"/>
  <c r="H51" s="1"/>
  <c r="G53"/>
  <c r="G52" s="1"/>
  <c r="G51" s="1"/>
  <c r="J49"/>
  <c r="I49"/>
  <c r="H48"/>
  <c r="H45" s="1"/>
  <c r="G48"/>
  <c r="G47" s="1"/>
  <c r="G46" s="1"/>
  <c r="J44"/>
  <c r="I44"/>
  <c r="J43"/>
  <c r="I43"/>
  <c r="J42"/>
  <c r="I42"/>
  <c r="H41"/>
  <c r="G41"/>
  <c r="J40"/>
  <c r="I40"/>
  <c r="H39"/>
  <c r="G39"/>
  <c r="J38"/>
  <c r="I38"/>
  <c r="H37"/>
  <c r="G37"/>
  <c r="G36" s="1"/>
  <c r="G35" s="1"/>
  <c r="J34"/>
  <c r="I34"/>
  <c r="H33"/>
  <c r="H32" s="1"/>
  <c r="G33"/>
  <c r="G32" s="1"/>
  <c r="J30"/>
  <c r="I30"/>
  <c r="J29"/>
  <c r="I29"/>
  <c r="H28"/>
  <c r="H27" s="1"/>
  <c r="G28"/>
  <c r="J23"/>
  <c r="I23"/>
  <c r="J22"/>
  <c r="I22"/>
  <c r="H21"/>
  <c r="H18" s="1"/>
  <c r="G21"/>
  <c r="G18" s="1"/>
  <c r="J17"/>
  <c r="I17"/>
  <c r="H16"/>
  <c r="H13" s="1"/>
  <c r="G16"/>
  <c r="G15" s="1"/>
  <c r="G14" s="1"/>
  <c r="G348" l="1"/>
  <c r="G347" s="1"/>
  <c r="G346" s="1"/>
  <c r="G345" s="1"/>
  <c r="G368"/>
  <c r="G363" s="1"/>
  <c r="H348"/>
  <c r="H347" s="1"/>
  <c r="H346" s="1"/>
  <c r="G256"/>
  <c r="H341"/>
  <c r="H340" s="1"/>
  <c r="H339" s="1"/>
  <c r="G341"/>
  <c r="G340" s="1"/>
  <c r="G339" s="1"/>
  <c r="G317"/>
  <c r="G316" s="1"/>
  <c r="H317"/>
  <c r="H316" s="1"/>
  <c r="I28"/>
  <c r="J378"/>
  <c r="J32"/>
  <c r="G26"/>
  <c r="G20"/>
  <c r="G19" s="1"/>
  <c r="H26"/>
  <c r="H31"/>
  <c r="J74"/>
  <c r="J78"/>
  <c r="I98"/>
  <c r="I184"/>
  <c r="H235"/>
  <c r="G328"/>
  <c r="G327" s="1"/>
  <c r="G326" s="1"/>
  <c r="G31"/>
  <c r="J33"/>
  <c r="J101"/>
  <c r="G409"/>
  <c r="G408" s="1"/>
  <c r="G407" s="1"/>
  <c r="G406" s="1"/>
  <c r="J28"/>
  <c r="I357"/>
  <c r="J21"/>
  <c r="I370"/>
  <c r="J411"/>
  <c r="I33"/>
  <c r="G83"/>
  <c r="G82" s="1"/>
  <c r="G81" s="1"/>
  <c r="J107"/>
  <c r="I252"/>
  <c r="I342"/>
  <c r="J342"/>
  <c r="G218"/>
  <c r="H20"/>
  <c r="I101"/>
  <c r="I312"/>
  <c r="J18"/>
  <c r="I32"/>
  <c r="H83"/>
  <c r="G237"/>
  <c r="G236" s="1"/>
  <c r="J404"/>
  <c r="H410"/>
  <c r="I410" s="1"/>
  <c r="G235"/>
  <c r="G390"/>
  <c r="G389" s="1"/>
  <c r="G64"/>
  <c r="G63" s="1"/>
  <c r="J98"/>
  <c r="J221"/>
  <c r="J48"/>
  <c r="J59"/>
  <c r="J65"/>
  <c r="H137"/>
  <c r="I137" s="1"/>
  <c r="J169"/>
  <c r="J171"/>
  <c r="I320"/>
  <c r="G27"/>
  <c r="I378"/>
  <c r="I394"/>
  <c r="I21"/>
  <c r="G45"/>
  <c r="J45" s="1"/>
  <c r="I141"/>
  <c r="I149"/>
  <c r="H377"/>
  <c r="I377" s="1"/>
  <c r="J156"/>
  <c r="I65"/>
  <c r="I78"/>
  <c r="I225"/>
  <c r="J267"/>
  <c r="H15"/>
  <c r="J15" s="1"/>
  <c r="J14" s="1"/>
  <c r="I48"/>
  <c r="G50"/>
  <c r="I92"/>
  <c r="I108"/>
  <c r="H139"/>
  <c r="H138" s="1"/>
  <c r="J157"/>
  <c r="J254"/>
  <c r="J282"/>
  <c r="I288"/>
  <c r="J320"/>
  <c r="H369"/>
  <c r="J394"/>
  <c r="I411"/>
  <c r="H47"/>
  <c r="I303"/>
  <c r="J370"/>
  <c r="I18"/>
  <c r="I105"/>
  <c r="G203"/>
  <c r="G202" s="1"/>
  <c r="J312"/>
  <c r="I404"/>
  <c r="H408"/>
  <c r="J128"/>
  <c r="H127"/>
  <c r="J127" s="1"/>
  <c r="H155"/>
  <c r="J129"/>
  <c r="I157"/>
  <c r="I129"/>
  <c r="G139"/>
  <c r="J141"/>
  <c r="I128"/>
  <c r="I156"/>
  <c r="G140"/>
  <c r="H213"/>
  <c r="I214"/>
  <c r="J310"/>
  <c r="I310"/>
  <c r="J105"/>
  <c r="J71"/>
  <c r="J84"/>
  <c r="J119"/>
  <c r="J121"/>
  <c r="I124"/>
  <c r="H123"/>
  <c r="J123" s="1"/>
  <c r="G146"/>
  <c r="G145" s="1"/>
  <c r="G144" s="1"/>
  <c r="G143" s="1"/>
  <c r="J165"/>
  <c r="J195"/>
  <c r="J209"/>
  <c r="I209"/>
  <c r="H208"/>
  <c r="J39"/>
  <c r="J120"/>
  <c r="J205"/>
  <c r="J196"/>
  <c r="G376"/>
  <c r="G375" s="1"/>
  <c r="G380"/>
  <c r="I380" s="1"/>
  <c r="J199"/>
  <c r="H204"/>
  <c r="J232"/>
  <c r="I39"/>
  <c r="I59"/>
  <c r="I71"/>
  <c r="I74"/>
  <c r="G70"/>
  <c r="G69" s="1"/>
  <c r="I84"/>
  <c r="G97"/>
  <c r="G96" s="1"/>
  <c r="G95" s="1"/>
  <c r="G94" s="1"/>
  <c r="I119"/>
  <c r="I120"/>
  <c r="I121"/>
  <c r="I125"/>
  <c r="I165"/>
  <c r="I169"/>
  <c r="I195"/>
  <c r="I196"/>
  <c r="I205"/>
  <c r="H294"/>
  <c r="J295"/>
  <c r="H50"/>
  <c r="J216"/>
  <c r="I216"/>
  <c r="J239"/>
  <c r="I239"/>
  <c r="I295"/>
  <c r="G294"/>
  <c r="J351"/>
  <c r="I351"/>
  <c r="G132"/>
  <c r="J132" s="1"/>
  <c r="I152"/>
  <c r="H198"/>
  <c r="I198" s="1"/>
  <c r="J227"/>
  <c r="I227"/>
  <c r="H236"/>
  <c r="H238"/>
  <c r="G293"/>
  <c r="J293" s="1"/>
  <c r="J330"/>
  <c r="H329"/>
  <c r="I329" s="1"/>
  <c r="J357"/>
  <c r="J257"/>
  <c r="J276"/>
  <c r="G213"/>
  <c r="I221"/>
  <c r="I254"/>
  <c r="I257"/>
  <c r="G356"/>
  <c r="G355" s="1"/>
  <c r="G354" s="1"/>
  <c r="G353" s="1"/>
  <c r="I51"/>
  <c r="J51"/>
  <c r="I113"/>
  <c r="J113"/>
  <c r="G112"/>
  <c r="G111" s="1"/>
  <c r="G110" s="1"/>
  <c r="G57"/>
  <c r="G58"/>
  <c r="J103"/>
  <c r="H97"/>
  <c r="I103"/>
  <c r="I190"/>
  <c r="J190"/>
  <c r="G186"/>
  <c r="J219"/>
  <c r="I219"/>
  <c r="H218"/>
  <c r="H248"/>
  <c r="I271"/>
  <c r="J271"/>
  <c r="I278"/>
  <c r="G275"/>
  <c r="G274" s="1"/>
  <c r="G273" s="1"/>
  <c r="J278"/>
  <c r="G334"/>
  <c r="G333" s="1"/>
  <c r="G332" s="1"/>
  <c r="G335"/>
  <c r="I37"/>
  <c r="J37"/>
  <c r="J61"/>
  <c r="H58"/>
  <c r="H57"/>
  <c r="I61"/>
  <c r="J179"/>
  <c r="I179"/>
  <c r="G188"/>
  <c r="G187" s="1"/>
  <c r="I232"/>
  <c r="J259"/>
  <c r="I259"/>
  <c r="I282"/>
  <c r="I336"/>
  <c r="J336"/>
  <c r="H335"/>
  <c r="H334"/>
  <c r="J16"/>
  <c r="I16"/>
  <c r="J151"/>
  <c r="G175"/>
  <c r="G161" s="1"/>
  <c r="G160" s="1"/>
  <c r="G159" s="1"/>
  <c r="J229"/>
  <c r="I229"/>
  <c r="I262"/>
  <c r="J262"/>
  <c r="G13"/>
  <c r="H36"/>
  <c r="I41"/>
  <c r="J41"/>
  <c r="I53"/>
  <c r="J53"/>
  <c r="J67"/>
  <c r="H64"/>
  <c r="I67"/>
  <c r="J89"/>
  <c r="I89"/>
  <c r="I117"/>
  <c r="J149"/>
  <c r="I151"/>
  <c r="I176"/>
  <c r="I199"/>
  <c r="G224"/>
  <c r="G223" s="1"/>
  <c r="I245"/>
  <c r="I301"/>
  <c r="J301"/>
  <c r="G300"/>
  <c r="G299" s="1"/>
  <c r="G298" s="1"/>
  <c r="J167"/>
  <c r="I167"/>
  <c r="I249"/>
  <c r="J249"/>
  <c r="I261"/>
  <c r="J261"/>
  <c r="J52"/>
  <c r="I52"/>
  <c r="J76"/>
  <c r="H70"/>
  <c r="I76"/>
  <c r="I86"/>
  <c r="J86"/>
  <c r="I107"/>
  <c r="I114"/>
  <c r="J114"/>
  <c r="I173"/>
  <c r="J173"/>
  <c r="I182"/>
  <c r="J182"/>
  <c r="I276"/>
  <c r="J124"/>
  <c r="I135"/>
  <c r="J147"/>
  <c r="I147"/>
  <c r="H146"/>
  <c r="H145" s="1"/>
  <c r="I163"/>
  <c r="I171"/>
  <c r="G189"/>
  <c r="I193"/>
  <c r="G244"/>
  <c r="G243"/>
  <c r="J243" s="1"/>
  <c r="I250"/>
  <c r="J250"/>
  <c r="G270"/>
  <c r="H275"/>
  <c r="H281"/>
  <c r="I286"/>
  <c r="J286"/>
  <c r="G285"/>
  <c r="G284" s="1"/>
  <c r="J392"/>
  <c r="I392"/>
  <c r="H391"/>
  <c r="J108"/>
  <c r="H116"/>
  <c r="J125"/>
  <c r="H134"/>
  <c r="J152"/>
  <c r="H162"/>
  <c r="H175"/>
  <c r="J184"/>
  <c r="H181"/>
  <c r="H192"/>
  <c r="J214"/>
  <c r="H224"/>
  <c r="H244"/>
  <c r="J252"/>
  <c r="G248"/>
  <c r="G247" s="1"/>
  <c r="H266"/>
  <c r="I267"/>
  <c r="J318"/>
  <c r="J92"/>
  <c r="J117"/>
  <c r="J135"/>
  <c r="J163"/>
  <c r="J176"/>
  <c r="J193"/>
  <c r="H188"/>
  <c r="H186"/>
  <c r="J225"/>
  <c r="J245"/>
  <c r="J288"/>
  <c r="H285"/>
  <c r="J303"/>
  <c r="H300"/>
  <c r="I322"/>
  <c r="J322"/>
  <c r="I330"/>
  <c r="H328"/>
  <c r="I318"/>
  <c r="J359"/>
  <c r="H356"/>
  <c r="I359"/>
  <c r="J343"/>
  <c r="I343"/>
  <c r="J349"/>
  <c r="I349"/>
  <c r="J372"/>
  <c r="I372"/>
  <c r="J387"/>
  <c r="I387"/>
  <c r="J397"/>
  <c r="I397"/>
  <c r="H396"/>
  <c r="J373"/>
  <c r="I373"/>
  <c r="J381"/>
  <c r="H376"/>
  <c r="I381"/>
  <c r="J348" l="1"/>
  <c r="G362"/>
  <c r="I348"/>
  <c r="J369"/>
  <c r="H368"/>
  <c r="J26"/>
  <c r="I31"/>
  <c r="I235"/>
  <c r="I15"/>
  <c r="I14" s="1"/>
  <c r="I408"/>
  <c r="H25"/>
  <c r="I237"/>
  <c r="J235"/>
  <c r="G212"/>
  <c r="G211" s="1"/>
  <c r="G201" s="1"/>
  <c r="G131" s="1"/>
  <c r="I26"/>
  <c r="G292"/>
  <c r="J292" s="1"/>
  <c r="G25"/>
  <c r="I293"/>
  <c r="H14"/>
  <c r="I409"/>
  <c r="J377"/>
  <c r="J409"/>
  <c r="J31"/>
  <c r="J50"/>
  <c r="I294"/>
  <c r="I45"/>
  <c r="J410"/>
  <c r="J237"/>
  <c r="G307"/>
  <c r="G306" s="1"/>
  <c r="I213"/>
  <c r="I369"/>
  <c r="J139"/>
  <c r="I20"/>
  <c r="H19"/>
  <c r="J20"/>
  <c r="J137"/>
  <c r="I27"/>
  <c r="J27"/>
  <c r="J329"/>
  <c r="J198"/>
  <c r="G56"/>
  <c r="G55" s="1"/>
  <c r="G384"/>
  <c r="I123"/>
  <c r="I132"/>
  <c r="J408"/>
  <c r="H407"/>
  <c r="I50"/>
  <c r="I127"/>
  <c r="J294"/>
  <c r="J47"/>
  <c r="H46"/>
  <c r="I47"/>
  <c r="G80"/>
  <c r="I140"/>
  <c r="J140"/>
  <c r="I139"/>
  <c r="G138"/>
  <c r="I138" s="1"/>
  <c r="J155"/>
  <c r="H154"/>
  <c r="I155"/>
  <c r="J204"/>
  <c r="I204"/>
  <c r="H203"/>
  <c r="J380"/>
  <c r="J236"/>
  <c r="I236"/>
  <c r="J208"/>
  <c r="I208"/>
  <c r="J238"/>
  <c r="I238"/>
  <c r="J213"/>
  <c r="J403"/>
  <c r="I403"/>
  <c r="J347"/>
  <c r="I347"/>
  <c r="I300"/>
  <c r="H299"/>
  <c r="J300"/>
  <c r="J244"/>
  <c r="I244"/>
  <c r="I181"/>
  <c r="J181"/>
  <c r="I334"/>
  <c r="H333"/>
  <c r="H332" s="1"/>
  <c r="J334"/>
  <c r="H96"/>
  <c r="I97"/>
  <c r="J97"/>
  <c r="I13"/>
  <c r="J224"/>
  <c r="H223"/>
  <c r="I224"/>
  <c r="J134"/>
  <c r="I134"/>
  <c r="H133"/>
  <c r="J281"/>
  <c r="I281"/>
  <c r="H280"/>
  <c r="J145"/>
  <c r="H144"/>
  <c r="I145"/>
  <c r="I335"/>
  <c r="J335"/>
  <c r="I57"/>
  <c r="J57"/>
  <c r="H247"/>
  <c r="I248"/>
  <c r="J248"/>
  <c r="J13"/>
  <c r="H375"/>
  <c r="I376"/>
  <c r="J376"/>
  <c r="I317"/>
  <c r="J317"/>
  <c r="I285"/>
  <c r="H284"/>
  <c r="J285"/>
  <c r="I186"/>
  <c r="J186"/>
  <c r="J175"/>
  <c r="I175"/>
  <c r="J391"/>
  <c r="I391"/>
  <c r="H390"/>
  <c r="J275"/>
  <c r="I275"/>
  <c r="H274"/>
  <c r="I243"/>
  <c r="G242"/>
  <c r="I189"/>
  <c r="J189"/>
  <c r="J146"/>
  <c r="I146"/>
  <c r="H69"/>
  <c r="J70"/>
  <c r="I70"/>
  <c r="H63"/>
  <c r="J64"/>
  <c r="I64"/>
  <c r="J36"/>
  <c r="I36"/>
  <c r="H35"/>
  <c r="I256"/>
  <c r="J58"/>
  <c r="I58"/>
  <c r="J256"/>
  <c r="H355"/>
  <c r="I356"/>
  <c r="J356"/>
  <c r="I309"/>
  <c r="J309"/>
  <c r="J266"/>
  <c r="I266"/>
  <c r="H265"/>
  <c r="I328"/>
  <c r="J328"/>
  <c r="H327"/>
  <c r="H326" s="1"/>
  <c r="J396"/>
  <c r="I396"/>
  <c r="J386"/>
  <c r="I386"/>
  <c r="H187"/>
  <c r="I188"/>
  <c r="J188"/>
  <c r="J192"/>
  <c r="I192"/>
  <c r="J162"/>
  <c r="H161"/>
  <c r="I162"/>
  <c r="J116"/>
  <c r="H112"/>
  <c r="I116"/>
  <c r="I270"/>
  <c r="G269"/>
  <c r="J270"/>
  <c r="G315"/>
  <c r="G314" s="1"/>
  <c r="J218"/>
  <c r="I218"/>
  <c r="H212"/>
  <c r="G383" l="1"/>
  <c r="G361" s="1"/>
  <c r="I368"/>
  <c r="J368"/>
  <c r="H363"/>
  <c r="H362" s="1"/>
  <c r="G305"/>
  <c r="I292"/>
  <c r="G291"/>
  <c r="G290" s="1"/>
  <c r="J25"/>
  <c r="I25"/>
  <c r="G24"/>
  <c r="G12" s="1"/>
  <c r="G338"/>
  <c r="H143"/>
  <c r="J19"/>
  <c r="I19"/>
  <c r="J138"/>
  <c r="J46"/>
  <c r="I46"/>
  <c r="J407"/>
  <c r="H406"/>
  <c r="I407"/>
  <c r="J154"/>
  <c r="I154"/>
  <c r="J203"/>
  <c r="H202"/>
  <c r="I203"/>
  <c r="I269"/>
  <c r="G264"/>
  <c r="G241" s="1"/>
  <c r="G234" s="1"/>
  <c r="J269"/>
  <c r="I187"/>
  <c r="J187"/>
  <c r="J375"/>
  <c r="I375"/>
  <c r="J280"/>
  <c r="I280"/>
  <c r="I242"/>
  <c r="J242"/>
  <c r="I308"/>
  <c r="H307"/>
  <c r="J308"/>
  <c r="J346"/>
  <c r="I346"/>
  <c r="H345"/>
  <c r="J212"/>
  <c r="I212"/>
  <c r="H211"/>
  <c r="J161"/>
  <c r="I161"/>
  <c r="H160"/>
  <c r="J63"/>
  <c r="I63"/>
  <c r="J390"/>
  <c r="I390"/>
  <c r="H389"/>
  <c r="I284"/>
  <c r="J284"/>
  <c r="J144"/>
  <c r="I144"/>
  <c r="J133"/>
  <c r="I133"/>
  <c r="J223"/>
  <c r="I223"/>
  <c r="H95"/>
  <c r="J96"/>
  <c r="I96"/>
  <c r="I333"/>
  <c r="J333"/>
  <c r="J385"/>
  <c r="I385"/>
  <c r="I327"/>
  <c r="J327"/>
  <c r="J265"/>
  <c r="H264"/>
  <c r="I265"/>
  <c r="I247"/>
  <c r="J247"/>
  <c r="I341"/>
  <c r="J341"/>
  <c r="J35"/>
  <c r="H24"/>
  <c r="I35"/>
  <c r="H111"/>
  <c r="I112"/>
  <c r="J112"/>
  <c r="H354"/>
  <c r="J355"/>
  <c r="I355"/>
  <c r="I316"/>
  <c r="J316"/>
  <c r="H315"/>
  <c r="H314" s="1"/>
  <c r="J69"/>
  <c r="I69"/>
  <c r="J274"/>
  <c r="I274"/>
  <c r="H273"/>
  <c r="H56"/>
  <c r="I299"/>
  <c r="H298"/>
  <c r="J299"/>
  <c r="J402"/>
  <c r="I402"/>
  <c r="G11" l="1"/>
  <c r="G956" s="1"/>
  <c r="H241"/>
  <c r="I241" s="1"/>
  <c r="J406"/>
  <c r="I406"/>
  <c r="J202"/>
  <c r="I202"/>
  <c r="J211"/>
  <c r="H201"/>
  <c r="I211"/>
  <c r="I298"/>
  <c r="H291"/>
  <c r="J298"/>
  <c r="J340"/>
  <c r="I340"/>
  <c r="H353"/>
  <c r="I354"/>
  <c r="J354"/>
  <c r="J24"/>
  <c r="I24"/>
  <c r="H94"/>
  <c r="I95"/>
  <c r="J95"/>
  <c r="J389"/>
  <c r="I389"/>
  <c r="J326"/>
  <c r="I326"/>
  <c r="H384"/>
  <c r="H383" s="1"/>
  <c r="H361" s="1"/>
  <c r="J160"/>
  <c r="I160"/>
  <c r="H159"/>
  <c r="H82"/>
  <c r="J83"/>
  <c r="I83"/>
  <c r="I315"/>
  <c r="J315"/>
  <c r="J264"/>
  <c r="I264"/>
  <c r="I332"/>
  <c r="J332"/>
  <c r="H55"/>
  <c r="H12" s="1"/>
  <c r="J56"/>
  <c r="I56"/>
  <c r="J273"/>
  <c r="I273"/>
  <c r="J401"/>
  <c r="I401"/>
  <c r="H110"/>
  <c r="I111"/>
  <c r="J111"/>
  <c r="J143"/>
  <c r="I143"/>
  <c r="J345"/>
  <c r="I345"/>
  <c r="I307"/>
  <c r="H306"/>
  <c r="H305" s="1"/>
  <c r="J307"/>
  <c r="I363" l="1"/>
  <c r="J363"/>
  <c r="J362"/>
  <c r="J241"/>
  <c r="H234"/>
  <c r="I234" s="1"/>
  <c r="I362"/>
  <c r="H131"/>
  <c r="I314"/>
  <c r="J314"/>
  <c r="I291"/>
  <c r="H290"/>
  <c r="J291"/>
  <c r="J55"/>
  <c r="I55"/>
  <c r="I94"/>
  <c r="J94"/>
  <c r="I339"/>
  <c r="H338"/>
  <c r="J339"/>
  <c r="I306"/>
  <c r="J306"/>
  <c r="I400"/>
  <c r="J400"/>
  <c r="H81"/>
  <c r="J82"/>
  <c r="I82"/>
  <c r="I384"/>
  <c r="J384"/>
  <c r="J110"/>
  <c r="I110"/>
  <c r="J159"/>
  <c r="I159"/>
  <c r="J353"/>
  <c r="I353"/>
  <c r="J201"/>
  <c r="I201"/>
  <c r="J131" l="1"/>
  <c r="J234"/>
  <c r="I131"/>
  <c r="J12"/>
  <c r="I12"/>
  <c r="J383"/>
  <c r="I383"/>
  <c r="J399"/>
  <c r="I399"/>
  <c r="I290"/>
  <c r="J290"/>
  <c r="H80"/>
  <c r="H11" s="1"/>
  <c r="H956" s="1"/>
  <c r="J81"/>
  <c r="I81"/>
  <c r="I338"/>
  <c r="J338"/>
  <c r="I305"/>
  <c r="J305"/>
  <c r="J956" l="1"/>
  <c r="I956"/>
  <c r="J11"/>
  <c r="I11"/>
  <c r="I361"/>
  <c r="J361"/>
  <c r="I80"/>
  <c r="J80"/>
</calcChain>
</file>

<file path=xl/sharedStrings.xml><?xml version="1.0" encoding="utf-8"?>
<sst xmlns="http://schemas.openxmlformats.org/spreadsheetml/2006/main" count="4294" uniqueCount="979">
  <si>
    <t>5</t>
  </si>
  <si>
    <t>Наименование показателя</t>
  </si>
  <si>
    <t>1</t>
  </si>
  <si>
    <t>7</t>
  </si>
  <si>
    <t>8</t>
  </si>
  <si>
    <t>9</t>
  </si>
  <si>
    <t>10</t>
  </si>
  <si>
    <t>11</t>
  </si>
  <si>
    <t>3</t>
  </si>
  <si>
    <t>4</t>
  </si>
  <si>
    <t>6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</si>
  <si>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</si>
  <si>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</si>
  <si>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</si>
  <si>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</si>
  <si>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9990000210</t>
  </si>
  <si>
    <t>Расходы на выплаты по оплате труда высшего должностного лица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</si>
  <si>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</si>
  <si>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</si>
  <si>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9990090019</t>
  </si>
  <si>
    <t>Обеспечение функций органов власти местного самоуправления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</si>
  <si>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</si>
  <si>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</si>
  <si>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0140171220</t>
  </si>
  <si>
    <t>Осуществление полномочий по созданию и организации деятельности территориальных комиссий по делам несовершеннолетних и защите их прав</t>
  </si>
  <si>
    <t>0170290019</t>
  </si>
  <si>
    <t>9990022110</t>
  </si>
  <si>
    <t>Капитальный и текущий ремонт объектов муниципальной собственности</t>
  </si>
  <si>
    <t>05</t>
  </si>
  <si>
    <t>Судебная система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</si>
  <si>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</si>
  <si>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</si>
  <si>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фонды</t>
  </si>
  <si>
    <t>9990020450</t>
  </si>
  <si>
    <t>Резервный фонд администрации Прохоровского района</t>
  </si>
  <si>
    <t>13</t>
  </si>
  <si>
    <t>Другие общегосударственные вопросы</t>
  </si>
  <si>
    <t>1210121360</t>
  </si>
  <si>
    <t>Организация и проведение районных конкурсов по благоустройству территорий</t>
  </si>
  <si>
    <t>1210129990</t>
  </si>
  <si>
    <t>Мероприятия</t>
  </si>
  <si>
    <t>Гранты</t>
  </si>
  <si>
    <t>1230120860</t>
  </si>
  <si>
    <t>Премии и поощрения</t>
  </si>
  <si>
    <t>1230129990</t>
  </si>
  <si>
    <t>9990000590</t>
  </si>
  <si>
    <t>Обеспечение деятельности (оказание услуг) муниципальных учреждений (организаций)</t>
  </si>
  <si>
    <t>НАЦИОНАЛЬНАЯ БЕЗОПАСНОСТЬ И ПРАВООХРАНИТЕЛЬНАЯ ДЕЯТЕЛЬНОСТЬ</t>
  </si>
  <si>
    <t>Органы юстиции</t>
  </si>
  <si>
    <t>9990059300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</si>
  <si>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</si>
  <si>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09</t>
  </si>
  <si>
    <t>0130100590</t>
  </si>
  <si>
    <t>0130120980</t>
  </si>
  <si>
    <t>0130129990</t>
  </si>
  <si>
    <t>0130329990</t>
  </si>
  <si>
    <t>14</t>
  </si>
  <si>
    <t>Другие вопросы в области национальной безопасности и правоохранительной деятельности</t>
  </si>
  <si>
    <t>0120120360</t>
  </si>
  <si>
    <t>Мероприятия по безопасности дорожного движения</t>
  </si>
  <si>
    <t>0120329990</t>
  </si>
  <si>
    <t>НАЦИОНАЛЬНАЯ ЭКОНОМИКА</t>
  </si>
  <si>
    <t>Общеэкономические вопросы</t>
  </si>
  <si>
    <t>9990071210</t>
  </si>
  <si>
    <t>Осуществление полномочий в области охраны труда</t>
  </si>
  <si>
    <t>Сельское хозяйство и рыболовство</t>
  </si>
  <si>
    <t>08</t>
  </si>
  <si>
    <t>Транспорт</t>
  </si>
  <si>
    <t>0310163810</t>
  </si>
  <si>
    <t>Организация транспортного обслуживания населения в муниципальном образовании</t>
  </si>
  <si>
    <t>0310173810</t>
  </si>
  <si>
    <t>Организация транспортного обслуживания населения автомобильным транспортом по межмуниципальным маршрутам регулярных перевозок в пригородном межмуниципальном сообщении</t>
  </si>
  <si>
    <t>0310263820</t>
  </si>
  <si>
    <t>Компенсация потерь в доходах организациям автомобильного транспорта, осуществляющим перевозки по льготным тарифам на проезд обучающимся и воспитанникам общеобразовательных учреждений, учащимся очной формы обучения образовательных учреждений начального профессионального и среднего профессионального образования автомобильным транспортом общего пользования в пригородном сообщении</t>
  </si>
  <si>
    <t>Дорожное хозяйство (дорожные фонды)</t>
  </si>
  <si>
    <t>Иные межбюджетные трансферты на содержание и ремонт автомобильных дорог общего пользования местного значения</t>
  </si>
  <si>
    <t>0320220570</t>
  </si>
  <si>
    <t>Содержание и ремонт автомобильных дорог общего пользования местного значения</t>
  </si>
  <si>
    <t>0320372140</t>
  </si>
  <si>
    <t>Капитальный ремонт и ремонт сети автомобильных дорог общего пользования местного значения</t>
  </si>
  <si>
    <t>03203S2140</t>
  </si>
  <si>
    <t>Софинансирование капитального ремонта и ремонт сети автомобильных дорог общего пользования местного значения</t>
  </si>
  <si>
    <t>Связь и информатика</t>
  </si>
  <si>
    <t>0710125010</t>
  </si>
  <si>
    <t>Обеспечение предоставления государственных и муниципальных услуг с использованием современных информационных и телекоммуникационных технологий</t>
  </si>
  <si>
    <t>0710225030</t>
  </si>
  <si>
    <t>Модернизация и развитие программного и технического комплекса корпоративной сети администрации Прохоровского района</t>
  </si>
  <si>
    <t>0710325040</t>
  </si>
  <si>
    <t>Модернизация, развитие и сопровождение Региональной информационно-аналитической системы</t>
  </si>
  <si>
    <t>0710425050</t>
  </si>
  <si>
    <t>Обеспечение информационной безопасности в информационном обществе</t>
  </si>
  <si>
    <t>12</t>
  </si>
  <si>
    <t>Другие вопросы в области национальной экономики</t>
  </si>
  <si>
    <t>0830129990</t>
  </si>
  <si>
    <t>0830200460</t>
  </si>
  <si>
    <t>Реализация мероприятий по управлению муниципальной собственностью, кадастровой оценке, землеустройству и землепользованию</t>
  </si>
  <si>
    <t>0920720450</t>
  </si>
  <si>
    <t>0920729990</t>
  </si>
  <si>
    <t>9990029990</t>
  </si>
  <si>
    <t>ЖИЛИЩНО-КОММУНАЛЬНОЕ ХОЗЯЙСТВО</t>
  </si>
  <si>
    <t>Жилищное хозяйство</t>
  </si>
  <si>
    <t>0920160570</t>
  </si>
  <si>
    <t>Реализация мероприятий по проведению капитального ремонта многоквартирных домов</t>
  </si>
  <si>
    <t>Благоустройство</t>
  </si>
  <si>
    <t>08601L5760</t>
  </si>
  <si>
    <t>Обеспечение комплексного развития сельских территорий</t>
  </si>
  <si>
    <t>Организация наружного освещения населенных пунктов</t>
  </si>
  <si>
    <t>0920271340</t>
  </si>
  <si>
    <t>09202S1340</t>
  </si>
  <si>
    <t>Софинансирование расходов на организацию наружного освещения населенных пунктов</t>
  </si>
  <si>
    <t>0920471350</t>
  </si>
  <si>
    <t>1120171450</t>
  </si>
  <si>
    <t>Обеспечение проведения мероприятий по благоустройству общественных и иных территорий Прохоровского района</t>
  </si>
  <si>
    <t>06</t>
  </si>
  <si>
    <t>ОХРАНА ОКРУЖАЮЩЕЙ СРЕДЫ</t>
  </si>
  <si>
    <t>Другие вопросы в области охраны окружающей среды</t>
  </si>
  <si>
    <t>0170171310</t>
  </si>
  <si>
    <t>Осуществление отдельных государственных полномочий по рассмотрению дел об административных правонарушениях</t>
  </si>
  <si>
    <t>0840171410</t>
  </si>
  <si>
    <t>Разработка проектно-сметной документации на рекультивацию объектов накопительного вреда окружающей среде</t>
  </si>
  <si>
    <t>07</t>
  </si>
  <si>
    <t>ОБРАЗОВАНИЕ</t>
  </si>
  <si>
    <t>Дошкольное образование</t>
  </si>
  <si>
    <t>Капитальный ремонт объектов муниципальной собственности</t>
  </si>
  <si>
    <t>Софинансирование расходов на капитальный ремонт объектов муниципальной собственности</t>
  </si>
  <si>
    <t>Общее образование</t>
  </si>
  <si>
    <t>0220320450</t>
  </si>
  <si>
    <t>0220372120</t>
  </si>
  <si>
    <t>02203S2120</t>
  </si>
  <si>
    <t>Профессиональная подготовка, переподготовка и повышение квалификации</t>
  </si>
  <si>
    <t>1010121010</t>
  </si>
  <si>
    <t>Повышение квалификации, профессиональная подготовка и переподготовка кадров</t>
  </si>
  <si>
    <t>Другие вопросы в области образования</t>
  </si>
  <si>
    <t>0110220320</t>
  </si>
  <si>
    <t>Мероприятия по раннему выявлению потребителей наркотиков</t>
  </si>
  <si>
    <t>КУЛЬТУРА, КИНЕМАТОГРАФИЯ</t>
  </si>
  <si>
    <t>Культура</t>
  </si>
  <si>
    <t>Другие вопросы в области культуры, кинематографии</t>
  </si>
  <si>
    <t>05303L2990</t>
  </si>
  <si>
    <t>Обустройство и восстановление воинских захоронений, находящихся в муниципальной собственности</t>
  </si>
  <si>
    <t>ЗДРАВООХРАНЕНИЕ</t>
  </si>
  <si>
    <t>СОЦИАЛЬНАЯ ПОЛИТИКА</t>
  </si>
  <si>
    <t>Социальное обеспечение населения</t>
  </si>
  <si>
    <t>0440629990</t>
  </si>
  <si>
    <t>1010229990</t>
  </si>
  <si>
    <t>1010411380</t>
  </si>
  <si>
    <t>Финансовое обеспечение единовременных компенсационных выплат медицинским работникам, прибывшим (переехавшим) на работу в сельские населенные пункты</t>
  </si>
  <si>
    <t>Охрана семьи и детства</t>
  </si>
  <si>
    <t>0430271520</t>
  </si>
  <si>
    <t>Осуществление деятельности в части работ по ремонту жилых помещений, в которых дети-сироты и дети,оставшиеся без попечения родителей 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</t>
  </si>
  <si>
    <t>09102L4970</t>
  </si>
  <si>
    <t>Реализация мероприятий по обеспечению жильем молодых семей</t>
  </si>
  <si>
    <t>0910370820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</si>
  <si>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</si>
  <si>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</si>
  <si>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</si>
  <si>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</si>
  <si>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</si>
  <si>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0730121020</t>
  </si>
  <si>
    <t>Поддержка некоммерческих организаций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</si>
  <si>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</si>
  <si>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</si>
  <si>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</si>
  <si>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9990051180</t>
  </si>
  <si>
    <t>Осуществление первичного воинского учета на территориях, где отсутствуют военные комиссариаты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</si>
  <si>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</si>
  <si>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</si>
  <si>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9990070110</t>
  </si>
  <si>
    <t>Дотации на выравнивание бюджетной обеспеченности поселений (за счет субвенций бюджетам муниципальных образований на осуществление полномочий по расчету и предоставлению дотаций на выравнивание бюджетной обеспеченности поселений)</t>
  </si>
  <si>
    <t>9990080010</t>
  </si>
  <si>
    <t>Дотации на выравнивание бюджетной обеспеченности поселений</t>
  </si>
  <si>
    <t>0210100590</t>
  </si>
  <si>
    <t>0210173020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</si>
  <si>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</si>
  <si>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0210523030</t>
  </si>
  <si>
    <t>Компенсация расходов на питание воспитанников дошкольных учреждений, получивших льготу</t>
  </si>
  <si>
    <t>0220100590</t>
  </si>
  <si>
    <t>0220120450</t>
  </si>
  <si>
    <t>0220173040</t>
  </si>
  <si>
    <t>Реализация государственного стандарта общего образования</t>
  </si>
  <si>
    <t>0220173060</t>
  </si>
  <si>
    <t>Выплата денежного вознаграждения за выполнение функций классного руководителя педагогическим работникам муниципальных образовательных учреждений (организаций)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</si>
  <si>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</si>
  <si>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02201L3040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</si>
  <si>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</si>
  <si>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0220322110</t>
  </si>
  <si>
    <t>Дополнительное образование детей</t>
  </si>
  <si>
    <t>0230100590</t>
  </si>
  <si>
    <t>0230500590</t>
  </si>
  <si>
    <t>0260221010</t>
  </si>
  <si>
    <t>Молодежная политика</t>
  </si>
  <si>
    <t>0240120650</t>
  </si>
  <si>
    <t>Мероприятия по проведению оздоровительной кампании детей</t>
  </si>
  <si>
    <t>0240170650</t>
  </si>
  <si>
    <t>Субвенции на проведение оздоровительной кампании детей</t>
  </si>
  <si>
    <t>0250100590</t>
  </si>
  <si>
    <t>0260190019</t>
  </si>
  <si>
    <t>0210473220</t>
  </si>
  <si>
    <t>Предоставление мер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</t>
  </si>
  <si>
    <t>0220473220</t>
  </si>
  <si>
    <t>0230473220</t>
  </si>
  <si>
    <t>0430172880</t>
  </si>
  <si>
    <t>Осуществление мер социальной защиты многодетных семей</t>
  </si>
  <si>
    <t>0210273030</t>
  </si>
  <si>
    <t>Выплата компенсации части родительской платы за присмотр и уход за детьми в образовательных организациях, реализующих основную образовательную программу дошкольного образования</t>
  </si>
  <si>
    <t>Другие вопросы в области социальной политики</t>
  </si>
  <si>
    <t>0510100590</t>
  </si>
  <si>
    <t>Обеспечение деятельности (оказание услуг) муниципальных  учреждений (организаций)</t>
  </si>
  <si>
    <t>0510221440</t>
  </si>
  <si>
    <t>Комплектование книжных фондов библиотек</t>
  </si>
  <si>
    <t>0520100590</t>
  </si>
  <si>
    <t>0520229990</t>
  </si>
  <si>
    <t>0530100590</t>
  </si>
  <si>
    <t>0540100590</t>
  </si>
  <si>
    <t>0540190019</t>
  </si>
  <si>
    <t>0540212220</t>
  </si>
  <si>
    <t>Меры социальной поддержки работникам культуры муниципальных учреждений (организаций), проживающим и работающим в сельских населенных пунктах, рабочих поселках (поселках городского типа) на территории Белгородской области</t>
  </si>
  <si>
    <t>Пенсионное обеспечение</t>
  </si>
  <si>
    <t>0440112610</t>
  </si>
  <si>
    <t>Выплата муниципальной доплаты к пенсии</t>
  </si>
  <si>
    <t>0440312610</t>
  </si>
  <si>
    <t>Социальное обслуживание населения</t>
  </si>
  <si>
    <t>0420171590</t>
  </si>
  <si>
    <t>Осуществление полномочий по обеспечению прав граждан на социальное обслуживание</t>
  </si>
  <si>
    <t>0440629991</t>
  </si>
  <si>
    <t>Организация участия общественных организаций в мероприятиях</t>
  </si>
  <si>
    <t>0460271590</t>
  </si>
  <si>
    <t>0410152500</t>
  </si>
  <si>
    <t>Оплата жилищно-коммунальных услуг отдельным категориям граждан</t>
  </si>
  <si>
    <t>0410171510</t>
  </si>
  <si>
    <t>Предоставление гражданам субсидий на оплату жилого помещения и коммунальных услуг</t>
  </si>
  <si>
    <t>0410172510</t>
  </si>
  <si>
    <t>Выплата ежемесячных денежных компенсаций расходов по оплате жилищно-коммунальных услуг ветеранам труда</t>
  </si>
  <si>
    <t>0410172520</t>
  </si>
  <si>
    <t>Выплата ежемесячных денежных компенсаций расходов по оплате жилищно-коммунальных услуг реабилитированным лицам и лицам, признанным пострадавшими от политических репрессий</t>
  </si>
  <si>
    <t>0410172530</t>
  </si>
  <si>
    <t>Выплата ежемесячных денежных компенсаций расходов по оплате жилищно-коммунальных услуг многодетным семьям</t>
  </si>
  <si>
    <t>0410172540</t>
  </si>
  <si>
    <t>Выплата ежемесячных денежных компенсаций расходов по оплате жилищно-коммунальных услуг иным категориям граждан</t>
  </si>
  <si>
    <t>0410174620</t>
  </si>
  <si>
    <t>Компенсация отдельным категориям граждан оплаты взноса на капитальный ремонт общего имущества в многоквартирном доме</t>
  </si>
  <si>
    <t>04101R4620</t>
  </si>
  <si>
    <t>0410251370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</si>
  <si>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</si>
  <si>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0410252200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</si>
  <si>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</si>
  <si>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0410252800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</si>
  <si>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</si>
  <si>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0410272310</t>
  </si>
  <si>
    <t>Выплата пособий малоимущим гражданам и гражданам, оказавшимся в тяжелой жизненной ситуации</t>
  </si>
  <si>
    <t>0410272360</t>
  </si>
  <si>
    <t>Выплата средств ветеранам боевых действий и другим категориям военнослужащих</t>
  </si>
  <si>
    <t>0410272370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</si>
  <si>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</t>
  </si>
  <si>
    <t>0410272410</t>
  </si>
  <si>
    <t>Оплата ежемесячных денежных выплат ветеранам труда, ветерана военной службы</t>
  </si>
  <si>
    <t>0410272420</t>
  </si>
  <si>
    <t>Оплата ежемесячных денежных выплат труженикам тыла</t>
  </si>
  <si>
    <t>0410272430</t>
  </si>
  <si>
    <t>Оплата ежемесячных денежных выплат реабилитированным лицам</t>
  </si>
  <si>
    <t>0410272450</t>
  </si>
  <si>
    <t>Оплата ежемесячных денежных выплат лицам, родившимся, а период с 22 июня 1923 года по 3 сентября 1945 года (Дети войны)</t>
  </si>
  <si>
    <t>0410272620</t>
  </si>
  <si>
    <t>Предоставление материальной и иной помощи для погребения</t>
  </si>
  <si>
    <t>0410273820</t>
  </si>
  <si>
    <t>Обеспечение равной доступности услуг общественного транспорта на территории Прохоровского района для отдельных категорий граждан, оказание мер социальной поддержки</t>
  </si>
  <si>
    <t>0420171690</t>
  </si>
  <si>
    <t>Осуществление мер социальной защиты отдельных категорий работников учреждений, занятых в секторе социального обслуживания, проживающих и (или) работающих в сельской местности</t>
  </si>
  <si>
    <t>0430153800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</si>
  <si>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</si>
  <si>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0430172850</t>
  </si>
  <si>
    <t>Выплата пособий гражданам, имеющим детей</t>
  </si>
  <si>
    <t>0440212140</t>
  </si>
  <si>
    <t>Иные мероприятия</t>
  </si>
  <si>
    <t>0440513820</t>
  </si>
  <si>
    <t>Обеспечение равной доступности услуг общественного транспорта для отдельных категорий граждан</t>
  </si>
  <si>
    <t>0430173000</t>
  </si>
  <si>
    <t>Осуществление дополнительных мер социальной защиты семей, родивших третьего и последующих детей по предоставлению материнского (семейного) капитала</t>
  </si>
  <si>
    <t>04301L3020</t>
  </si>
  <si>
    <t>Осуществление ежемесячных выплат на детей в возрасте от 3 до 7 лет включительно</t>
  </si>
  <si>
    <t>0430252600</t>
  </si>
  <si>
    <t>Выплата единовременного пособия при всех формах устройства детей, лишенных родительского попечения, в семью</t>
  </si>
  <si>
    <t>0430271530</t>
  </si>
  <si>
    <t>Оплата коммунальных услуг и содержание жилых помещений, в которых дети-сироты и дети, оставшиеся без попечения родителей,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</t>
  </si>
  <si>
    <t>0430272860</t>
  </si>
  <si>
    <t>Осуществление мер по социальной защите граждан, являющихся усыновителями</t>
  </si>
  <si>
    <t>0430272870</t>
  </si>
  <si>
    <t>Расходы на содержание ребенка в семье опекуна и приемной семье, семейном детском доме</t>
  </si>
  <si>
    <t>0430272890</t>
  </si>
  <si>
    <t>Вознаграждение, причитающееся приемному родителю</t>
  </si>
  <si>
    <t>043P150840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</si>
  <si>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</si>
  <si>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0450121020</t>
  </si>
  <si>
    <t>0460171230</t>
  </si>
  <si>
    <t>Организация предоставления отдельных мер социальной защиты населения</t>
  </si>
  <si>
    <t>0460371240</t>
  </si>
  <si>
    <t>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</t>
  </si>
  <si>
    <t>0460471250</t>
  </si>
  <si>
    <t>Осуществление деятельности по опеке и попечительству в отношении совершеннолетних лиц</t>
  </si>
  <si>
    <t>0460571260</t>
  </si>
  <si>
    <t>Организация предоставления ежемесячных денежных компенсаций расходов по оплате жилищно-коммунальных услуг</t>
  </si>
  <si>
    <t>0460671270</t>
  </si>
  <si>
    <t>Организация предоставления социального пособия на погребение</t>
  </si>
  <si>
    <t>0620129990</t>
  </si>
  <si>
    <t>0620200590</t>
  </si>
  <si>
    <t>0620229990</t>
  </si>
  <si>
    <t>0620320850</t>
  </si>
  <si>
    <t>Массовый спорт</t>
  </si>
  <si>
    <t>0610100590</t>
  </si>
  <si>
    <t>0610229990</t>
  </si>
  <si>
    <t>0640100590</t>
  </si>
  <si>
    <t>0640229990</t>
  </si>
  <si>
    <t>0630190019</t>
  </si>
  <si>
    <t>0630200590</t>
  </si>
  <si>
    <t>Обеспечение проведения выборов и референдумов</t>
  </si>
  <si>
    <t>9990000710</t>
  </si>
  <si>
    <t>Расходы на выплаты по оплате труда членов избирательной комиссии</t>
  </si>
  <si>
    <t>100</t>
  </si>
  <si>
    <t>200</t>
  </si>
  <si>
    <t>800</t>
  </si>
  <si>
    <t>300</t>
  </si>
  <si>
    <t>500</t>
  </si>
  <si>
    <t>400</t>
  </si>
  <si>
    <t>Расходы на выплаты по оплате труда высшего должностного лица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</si>
  <si>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органов власти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</si>
  <si>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</si>
  <si>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</si>
  <si>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</si>
  <si>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</si>
  <si>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рассмотрению дел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</si>
  <si>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</si>
  <si>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единовременных компенсационных выплат медицинским работникам, прибывшим (переехавшим) на работу в сельские населенные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</si>
  <si>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Повышение квалификации, профессиональная подготовка и переподготовка кадров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</si>
  <si>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мер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</si>
  <si>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</si>
  <si>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</t>
  </si>
  <si>
    <t>Меры социальной поддержки работникам культуры муниципальных учреждений (организаций), проживающим и работающим в сельских населенных пунктах, рабочих поселках (поселках городского типа) на территории Белгородской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</si>
  <si>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обеспечению прав граждан на социальное обслуживание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</si>
  <si>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мер социальной защиты отдельных категорий работников учреждений, занятых в секторе социального обслуживания, проживающих и (или) работающих в сельской местности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</si>
  <si>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отдельных мер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</si>
  <si>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</si>
  <si>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деятельности по опеке и попечительству в отношении совершеннолетних лиц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</si>
  <si>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ежемесячных денежных компенсаций расходов по оплате жилищно-коммунальных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</si>
  <si>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по оплате труда членов избирательной комиссии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</si>
  <si>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органов власти местного самоуправления (Закупка товаров, работ и услуг для обеспечения государственных (муниципальных) нужд)</t>
  </si>
  <si>
    <t>Осуществление полномочий по созданию и организации деятельности территориальных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</si>
  <si>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</si>
  <si>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</si>
  <si>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Организация и проведение районных конкурсов по благоустройству территорий (Закупка товаров, работ и услуг для обеспечения государственных (муниципальных) нужд)</t>
  </si>
  <si>
    <t>Мероприятия (Закупка товаров, работ и услуг для обеспечения государственных (муниципальных) нужд)</t>
  </si>
  <si>
    <t>Обеспечение деятельности (оказание услуг) муниципальных учреждений (организаций) (Закупка товаров, работ и услуг для обеспечения государственных (муниципальных) нужд)</t>
  </si>
  <si>
    <t>Резервный фонд администрации Прохоровского района (Закупка товаров, работ и услуг для обеспечения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</si>
  <si>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</si>
  <si>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Резервный фонд администрации Прохоровского района (Иные бюджетные ассигнования)</t>
  </si>
  <si>
    <t>Обеспечение функций органов власти местного самоуправления (Иные бюджетные ассигнования)</t>
  </si>
  <si>
    <t>Организация транспортного обслуживания населения автомобильным транспортом по межмуниципальным маршрутам регулярных перевозок в пригородном межмуниципальном сообщении (Иные бюджетные ассигнования)</t>
  </si>
  <si>
    <t>Компенсация потерь в доходах организациям автомобильного транспорта, осуществляющим перевозки по льготным тарифам на проезд обучающимся и воспитанникам общеобразовательных учреждений, учащимся очной формы обучения образовательных учреждений начального профессионального и среднего профессионального образования автомобильным транспортом общего пользования в пригородном сообщении (Иные бюджетные ассигнования)</t>
  </si>
  <si>
    <t>Реализация мероприятий по проведению капитального ремонта многоквартирных домов (Иные бюджетные ассигнования)</t>
  </si>
  <si>
    <t>Обеспечение деятельности (оказание услуг) муниципальных учреждений (организаций) (Иные бюджетные ассигнования)</t>
  </si>
  <si>
    <t>Обеспечение деятельности (оказание услуг) муниципальных  учреждений (организаций) (Иные бюджетные ассигнования)</t>
  </si>
  <si>
    <t>Осуществление полномочий по обеспечению прав граждан на социальное обслуживание (Иные бюджетные ассигнования)</t>
  </si>
  <si>
    <t>Иные межбюджетные трансферты на содержание и ремонт автомобильных дорог общего пользования местного значения (Межбюджетные трансферты)</t>
  </si>
  <si>
    <t>Капитальный ремонт и ремонт сети автомобильных дорог общего пользования местного значения (Межбюджетные трансферты)</t>
  </si>
  <si>
    <t>Средства, передаваемые для компенсации расходов, возникших в результате решений, принятых органами власти другого уровня, за счет средств резервного фонда администрации Прохоровского района (Межбюджетные трансферты)</t>
  </si>
  <si>
    <t>Обеспечение комплексного развития сельских территорий (Межбюджетные трансферты)</t>
  </si>
  <si>
    <t>Обеспечение проведения мероприятий по благоустройству общественных и иных территорий Прохоровского района (Межбюджетные трансферты)</t>
  </si>
  <si>
    <t>Обустройство и восстановление воинских захоронений, находящихся в муниципальной собственности (Межбюджетные трансферты)</t>
  </si>
  <si>
    <t>Осуществление первичного воинского учета на территориях, где отсутствуют военные комиссариаты (Межбюджетные трансферты)</t>
  </si>
  <si>
    <t>Дотации на выравнивание бюджетной обеспеченности поселений (за счет субвенций бюджетам муниципальных образований на осуществление полномочий по расчету и предоставлению дотаций на выравнивание бюджетной обеспеченности поселений) (Межбюджетные трансферты)</t>
  </si>
  <si>
    <t>Дотации на выравнивание бюджетной обеспеченности поселений (Межбюджетные трансферты)</t>
  </si>
  <si>
    <t>Поддержка некоммерческих организаций (Предоставление субсидий бюджетным, автономным учреждениям и иным некоммерческим организациям)</t>
  </si>
  <si>
    <t>Софинансирование расходов на капитальный ремонт объектов муниципальной собственности (Предоставление субсидий бюджетным, автономным учреждениям и иным некоммерческим организациям)</t>
  </si>
  <si>
    <t>Капитальный ремонт объектов муниципальной собственности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</si>
  <si>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</si>
  <si>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деятельности (оказание услуг)  муниципальных учреждений (организаций) (Предоставление субсидий бюджетным, автономным учреждениям и иным некоммерческим организациям)</t>
  </si>
  <si>
    <t>Обеспечение деятельности (оказание услуг) муниципальных учреждений (организаций) (Предоставление субсидий бюджетным, автономным учреждениям и иным некоммерческим организациям)</t>
  </si>
  <si>
    <t>Компенсация расходов на питание воспитанников дошкольных учреждений, получивших льготу (Предоставление субсидий бюджетным, автономным учреждениям и иным некоммерческим организациям)</t>
  </si>
  <si>
    <t>Выплата денежного вознаграждения за выполнение функций классного руководителя педагогическим работникам муниципальных образовательных учреждений (организаций) (Предоставление субсидий бюджетным, автономным учреждениям и иным некоммерческим организациям)</t>
  </si>
  <si>
    <t>Реализация государственного стандарта общего образования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</si>
  <si>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</si>
  <si>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</si>
  <si>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</si>
  <si>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Субвенции на проведение оздоровительной кампании детей (Предоставление субсидий бюджетным, автономным учреждениям и иным некоммерческим организациям)</t>
  </si>
  <si>
    <t>Осуществление мер социальной защиты многодетных семей (Предоставление субсидий бюджетным, автономным учреждениям и иным некоммерческим организациям)</t>
  </si>
  <si>
    <t>Мероприятия (Предоставление субсидий бюджетным, автономным учреждениям и иным некоммерческим организациям)</t>
  </si>
  <si>
    <t>Обеспечение деятельности (оказание услуг) муниципальных  учреждений (организаций) (Предоставление субсидий бюджетным, автономным учреждениям и иным некоммерческим организациям)</t>
  </si>
  <si>
    <t>Осуществление полномочий по обеспечению прав граждан на социальное обслуживание (Предоставление субсидий бюджетным, автономным учреждениям и иным некоммерческим организациям)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</si>
  <si>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</si>
  <si>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Премии и поощрения (Социальное обеспечение и иные выплаты населению)</t>
  </si>
  <si>
    <t>Гранты (Социальное обеспечение и иные выплаты населению)</t>
  </si>
  <si>
    <t>Мероприятия (Социальное обеспечение и иные выплаты населению)</t>
  </si>
  <si>
    <t>Резервный фонд администрации Прохоровского района (Социальное обеспечение и иные выплаты населению)</t>
  </si>
  <si>
    <t>Реализация мероприятий по обеспечению жильем молодых семей (Социальное обеспечение и иные выплаты населению)</t>
  </si>
  <si>
    <t>Обеспечение деятельности (оказание услуг) муниципальных учреждений (организаций) (Социальное обеспечение и иные выплаты населению)</t>
  </si>
  <si>
    <t>Предоставление мер социальной поддержки педагогическим работникам муниципальных образовательных учреждений (организаций), проживающим и работающим в сельских населенных пунктах, рабочих поселках (поселках городского типа) на территории Прохоровского района (Социальное обеспечение и иные выплаты населению)</t>
  </si>
  <si>
    <t>Выплата компенсации части родительской платы за присмотр и уход за детьми в образовательных организациях, реализующих основную образовательную программу дошкольного образования (Социальное обеспечение и иные выплаты населению)</t>
  </si>
  <si>
    <t>Выплата муниципальной доплаты к пенсии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</si>
  <si>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ветеранам труда (Социальное обеспечение и иные выплаты населению)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</si>
  <si>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</si>
  <si>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Оплата жилищно-коммунальных услуг отдельным категориям граждан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</si>
  <si>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иным категориям граждан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</si>
  <si>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многодетным семьям (Социальное обеспечение и иные выплаты населению)</t>
  </si>
  <si>
    <t>Выплата ежемесячных денежных компенсаций расходов по оплате жилищно-коммунальных услуг реабилитированным лицам и лицам, признанным пострадавшими от политических репрессий (Социальное обеспечение и иные выплаты населению)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</si>
  <si>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</si>
  <si>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</si>
  <si>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</si>
  <si>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</si>
  <si>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Выплата средств ветеранам боевых действий и другим категориям военнослужащих (Социальное обеспечение и иные выплаты населению)</t>
  </si>
  <si>
    <t>Выплата пособий малоимущим гражданам и гражданам, оказавшимся в тяжелой жизненной ситуации (Социальное обеспечение и иные выплаты населению)</t>
  </si>
  <si>
    <t>Оплата ежемесячных денежных выплат реабилитированным лицам (Социальное обеспечение и иные выплаты населению)</t>
  </si>
  <si>
    <t>Оплата ежемесячных денежных выплат труженикам тыла (Социальное обеспечение и иные выплаты населению)</t>
  </si>
  <si>
    <t>Оплата ежемесячных денежных выплат ветеранам труда, ветерана военной службы (Социальное обеспечение и иные выплаты населению)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</si>
  <si>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 (Социальное обеспечение и иные выплаты населению)</t>
  </si>
  <si>
    <t>Обеспечение равной доступности услуг общественного транспорта на территории Прохоровского района для отдельных категорий граждан, оказание мер социальной поддержки (Социальное обеспечение и иные выплаты населению)</t>
  </si>
  <si>
    <t>Предоставление материальной и иной помощи для погребения (Социальное обеспечение и иные выплаты населению)</t>
  </si>
  <si>
    <t>Оплата ежемесячных денежных выплат лицам, родившимся, а период с 22 июня 1923 года по 3 сентября 1945 года (Дети войны) (Социальное обеспечение и иные выплаты населению)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</si>
  <si>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</si>
  <si>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Иные мероприятия (Социальное обеспечение и иные выплаты населению)</t>
  </si>
  <si>
    <t>Осуществление мер социальной защиты многодетных семей (Социальное обеспечение и иные выплаты населению)</t>
  </si>
  <si>
    <t>Выплата пособий гражданам, имеющим детей (Социальное обеспечение и иные выплаты населению)</t>
  </si>
  <si>
    <t>Осуществление дополнительных мер социальной защиты семей, родивших третьего и последующих детей по предоставлению материнского (семейного) капитала (Социальное обеспечение и иные выплаты населению)</t>
  </si>
  <si>
    <t>Обеспечение равной доступности услуг общественного транспорта для отдельных категорий граждан (Социальное обеспечение и иные выплаты населению)</t>
  </si>
  <si>
    <t>Оплата коммунальных услуг и содержание жилых помещений, в которых дети-сироты и дети, оставшиеся без попечения родителей,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</si>
  <si>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</si>
  <si>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Осуществление ежемесячных выплат на детей в возрасте от 3 до 7 лет включительно (Социальное обеспечение и иные выплаты населению)</t>
  </si>
  <si>
    <t>Вознаграждение, причитающееся приемному родителю (Социальное обеспечение и иные выплаты населению)</t>
  </si>
  <si>
    <t>Расходы на содержание ребенка в семье опекуна и приемной семье, семейном детском доме (Социальное обеспечение и иные выплаты населению)</t>
  </si>
  <si>
    <t>Осуществление мер по социальной защите граждан, являющихся усыновителями (Социальное обеспечение и иные выплаты населению)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</si>
  <si>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(Социальное обеспечение и иные выплаты населению)</t>
  </si>
  <si>
    <t>Мероприятия по безопасности дорожного движения (Закупка товаров, работ и услуг для обеспечения государственных (муниципальных) нужд)</t>
  </si>
  <si>
    <t>Мероприятия(Закупка товаров, работ и услуг для обеспечения государственных (муниципальных) нужд)</t>
  </si>
  <si>
    <t>Организация транспортного обслуживания населения в муниципальном образовании (Закупка товаров, работ и услуг для обеспечения государственных (муниципальных) нужд)</t>
  </si>
  <si>
    <t>Обеспечение предоставления государственных и муниципальных услуг с использованием современных информационных и телекоммуникационных технологий (Закупка товаров, работ и услуг для обеспечения государственных (муниципальных) нужд)</t>
  </si>
  <si>
    <t>Софинансирование капитального ремонта и ремонт сети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</si>
  <si>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Содержание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</si>
  <si>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Обеспечение информационной безопасности в информационном обществе (Закупка товаров, работ и услуг для обеспечения государственных (муниципальных) нужд)</t>
  </si>
  <si>
    <t>Модернизация, развитие и сопровождение Региональной информационно-аналитической системы (Закупка товаров, работ и услуг для обеспечения государственных (муниципальных) нужд)</t>
  </si>
  <si>
    <t>Модернизация и развитие программного и технического комплекса корпоративной сети администрации Прохоровского района (Закупка товаров, работ и услуг для обеспечения государственных (муниципальных) нужд)</t>
  </si>
  <si>
    <t>Реализация мероприятий по управлению муниципальной собственностью, кадастровой оценке, землеустройству и землепользованию (Закупка товаров, работ и услуг для обеспечения государственных (муниципальных) нужд)</t>
  </si>
  <si>
    <t>Софинансирование расходов на организацию наружного освещения населенных пунктов (Закупка товаров, работ и услуг для обеспечения государственных (муниципальных) нужд)</t>
  </si>
  <si>
    <t>Организация наружного освещения населенных пунктов (Закупка товаров, работ и услуг для обеспечения государственных (муниципальных) нужд)</t>
  </si>
  <si>
    <t>Капитальный ремонт объектов муниципальной собственности (Закупка товаров, работ и услуг для обеспечения государственных (муниципальных) нужд)</t>
  </si>
  <si>
    <t>Софинансирование расходов на капитальный ремонт объектов муниципальной собственности (Закупка товаров, работ и услуг для обеспечения государственных (муниципальных) нужд)</t>
  </si>
  <si>
    <t>Разработка проектно-сметной документации на рекультивацию объектов накопительного вреда окружающей среде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</si>
  <si>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по рассмотрению дел об административных правонарушениях (Закупка товаров, работ и услуг для обеспечения государственных (муниципальных) нужд)</t>
  </si>
  <si>
    <t>Повышение квалификации, профессиональная подготовка и переподготовка кадров (Закупка товаров, работ и услуг для обеспечения государственных (муниципальных) нужд)</t>
  </si>
  <si>
    <t>Мероприятия по раннему выявлению потребителей наркотиков (Закупка товаров, работ и услуг для обеспечения государственных (муниципальных) нужд)</t>
  </si>
  <si>
    <t>Осуществление деятельности в части работ по ремонту жилых помещений, в которых дети-сироты и дети,оставшиеся без попечения родителей 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(Закупка товаров, работ и услуг для обеспечения государственных (муниципальных) нужд)</t>
  </si>
  <si>
    <t>Комплектование книжных фондов библиотек (Закупка товаров, работ и услуг для обеспечения государственных (муниципальных) нужд)</t>
  </si>
  <si>
    <t>Обеспечение деятельности (оказание услуг) муниципальных  учреждений (организаций) (Закупка товаров, работ и услуг для обеспечения государственных (муниципальных) нужд)</t>
  </si>
  <si>
    <t>Выплата муниципальной доплаты к пенсии (Закупка товаров, работ и услуг для обеспечения государственных (муниципальных) нужд)</t>
  </si>
  <si>
    <t>Оплата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</si>
  <si>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Осуществление полномочий по обеспечению прав граждан на социальное обслуживание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</si>
  <si>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ветеранам труда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</si>
  <si>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</si>
  <si>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многодетным семьям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</si>
  <si>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</si>
  <si>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Компенсация отдельным категориям граждан оплаты взноса на капитальный ремонт общего имущества в многоквартирном доме (Закупка товаров, работ и услуг для обеспечения государственных (муниципальных) нужд)</t>
  </si>
  <si>
    <t>Выплата ежемесячных денежных компенсаций расходов по оплате жилищно-коммунальных услуг иным категориям граждан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</si>
  <si>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(Закупка товаров, работ и услуг для обеспечения государственных (муниципальных) нужд)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</si>
  <si>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</si>
  <si>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Выплата пособий малоимущим гражданам и гражданам, оказавшимся в тяжелой жизненной ситуации (Закупка товаров, работ и услуг для обеспечения государственных (муниципальных) нужд)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</si>
  <si>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</si>
  <si>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Выплата средств ветеранам боевых действий и другим категориям военнослужащих (Закупка товаров, работ и услуг для обеспечения государственных (муниципальных) нужд)</t>
  </si>
  <si>
    <t>Оплата ежемесячных денежных выплат лицам, родившимся, а период с 22 июня 1923 года по 3 сентября 1945 года (Дети войны) (Закупка товаров, работ и услуг для обеспечения государственных (муниципальных) нужд)</t>
  </si>
  <si>
    <t>Оплата ежемесячных денежных выплат реабилитированным лицам (Закупка товаров, работ и услуг для обеспечения государственных (муниципальных) нужд)</t>
  </si>
  <si>
    <t>Оплата ежемесячных денежных выплат труженикам тыла (Закупка товаров, работ и услуг для обеспечения государственных (муниципальных) нужд)</t>
  </si>
  <si>
    <t>Оплата ежемесячных денежных выплат ветеранам труда, ветерана военной службы (Закупка товаров, работ и услуг для обеспечения государственных (муниципальных) нужд)</t>
  </si>
  <si>
    <t>Выплата ежемесячных пособий отдельным категориям граждан (инвалидам боевых действий I и II групп, а также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 (Закупка товаров, работ и услуг для обеспечения государственных (муниципальных) нужд)</t>
  </si>
  <si>
    <t>Предоставление материальной и иной помощи для погребения (Закупка товаров, работ и услуг для обеспечения государственных (муниципальных) нужд)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</si>
  <si>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(Закупка товаров, работ и услуг для обеспечения государственных (муниципальных) нужд)</t>
  </si>
  <si>
    <t>Иные мероприятия (Закупка товаров, работ и услуг для обеспечения государственных (муниципальных) нужд)</t>
  </si>
  <si>
    <t>Осуществление мер социальной защиты многодетных семей (Закупка товаров, работ и услуг для обеспечения государственных (муниципальных) нужд)</t>
  </si>
  <si>
    <t>Выплата пособий гражданам, имеющим детей (Закупка товаров, работ и услуг для обеспечения государственных (муниципальных) нужд)</t>
  </si>
  <si>
    <t>Осуществление ежемесячных выплат на детей в возрасте от 3 до 7 лет включительно (Закупка товаров, работ и услуг для обеспечения государственных (муниципальных) нужд)</t>
  </si>
  <si>
    <t>Осуществление дополнительных мер социальной защиты семей, родивших третьего и последующих детей по предоставлению материнского (семейного) капитала (Закупка товаров, работ и услуг для обеспечения государственных (муниципальных) нужд)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</si>
  <si>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</si>
  <si>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Расходы на содержание ребенка в семье опекуна и приемной семье, семейном детском доме (Закупка товаров, работ и услуг для обеспечения государственных (муниципальных) нужд)</t>
  </si>
  <si>
    <t>Осуществление мер по социальной защите граждан, являющихся усыновителями (Закупка товаров, работ и услуг для обеспечения государственных (муниципальных) нужд)</t>
  </si>
  <si>
    <t>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 (Закупка товаров, работ и услуг для обеспечения государственных (муниципальных) нужд)</t>
  </si>
  <si>
    <t>Организация предоставления отдельных мер социальной защиты населения (Закупка товаров, работ и услуг для обеспечения государственных (муниципальных) нужд)</t>
  </si>
  <si>
    <t>Организация предоставления социального пособия на погребение (Закупка товаров, работ и услуг для обеспечения государственных (муниципальных) нужд)</t>
  </si>
  <si>
    <t>Процент исполнения к годовым назначениям</t>
  </si>
  <si>
    <t>отклонения (+-) от годового плана</t>
  </si>
  <si>
    <t>Иные непрограммные мероприятия</t>
  </si>
  <si>
    <t>999</t>
  </si>
  <si>
    <t>99</t>
  </si>
  <si>
    <t>Реализация функций органов власти местного самоуправления</t>
  </si>
  <si>
    <t>014</t>
  </si>
  <si>
    <t>Муниципальная программа Прохоровского района «Обеспечение безопасности жизнедеятельности населения на территории Прохоровского района»</t>
  </si>
  <si>
    <t xml:space="preserve">Подпрограмма «Профилактика безнадзорности и правонарушений несовершеннолетних и защита их прав» </t>
  </si>
  <si>
    <t xml:space="preserve">Подпрограмма «Обеспечение реализации муниципальной программы» </t>
  </si>
  <si>
    <t>017</t>
  </si>
  <si>
    <t xml:space="preserve">Подпрограмма «Развитие территориального общественного самоуправления  социальной активности населения» </t>
  </si>
  <si>
    <t>121</t>
  </si>
  <si>
    <t xml:space="preserve">Подпрограмма «Развитие системы поощрения граждан и организаций за высокие показатели общественно-полезной деятельности и заслуги в социально-экономическом развитии муниципального района «Прохоровский район»» </t>
  </si>
  <si>
    <t>Подпрограмма «Снижение рисков, смягчение последствий чрезвычайных ситуаций природного и техногенного характера,  защита населения»</t>
  </si>
  <si>
    <t>Подпрограмма «Профилактика правонарушений и обеспечение безопасности дорожного движения»</t>
  </si>
  <si>
    <t xml:space="preserve">Муниципальная программа Прохоровского района «Развитие экономического потенциала и формирование благоприятного предпринимательского климата в Прохоровском районе»       </t>
  </si>
  <si>
    <t xml:space="preserve">Подпрограмма «Развитие сельского хозяйства» </t>
  </si>
  <si>
    <t xml:space="preserve">Муниципальная программа Прохоровского района «Совершенствование и развитие транспортной системы и дорожной сети Прохоровского района»       </t>
  </si>
  <si>
    <t>Подпрограмма «Создание условий для предоставления транспортных услуг и организации транспортного обслуживания населения»</t>
  </si>
  <si>
    <t>Подпрограмма «Совершенствование и развитие дорожной сети автомобильных дорог общего пользования»</t>
  </si>
  <si>
    <t>Муниципальная программа Прохоровского района «Развитие информационного общества и повышение качества и доступности государственных и муниципальных услуг в Прохоровском районе»</t>
  </si>
  <si>
    <t>Подпрограмма «Развитие информационного общества»</t>
  </si>
  <si>
    <t>Муниципальная программа Прохоровского района «Развитие экономического потенциала и формирование благоприятного предпринимательского климата в Прохоровском районе»</t>
  </si>
  <si>
    <t xml:space="preserve">Подпрограмма «Повышение качества управления муниципальным имуществом и земельными ресурсами» </t>
  </si>
  <si>
    <t>Муниципальная программа Прохоровского района «Обеспечение доступным и комфортным жильем и коммунальными услугами жителей Прохоровского района»</t>
  </si>
  <si>
    <t>Подпрограмма  «Создание условий для обеспечения качественными услугами жилищно-коммунального хозяйства населения Прохоровского района»</t>
  </si>
  <si>
    <t>Муниципальная программа Прохоровского района «Формирование современной городской среды на территории Прохоровского района»</t>
  </si>
  <si>
    <t xml:space="preserve">Подпрограмма «Благоустройство дворовых территорий многоквартирных домов Прохоровского района» </t>
  </si>
  <si>
    <t>111</t>
  </si>
  <si>
    <t>092</t>
  </si>
  <si>
    <t>086</t>
  </si>
  <si>
    <t>083</t>
  </si>
  <si>
    <t>071</t>
  </si>
  <si>
    <t>032</t>
  </si>
  <si>
    <t>031</t>
  </si>
  <si>
    <t>082</t>
  </si>
  <si>
    <t>012</t>
  </si>
  <si>
    <t>013</t>
  </si>
  <si>
    <t>123</t>
  </si>
  <si>
    <t>Подпрограмма «Обеспечение реализации муниципальной программы»</t>
  </si>
  <si>
    <t>Муниципальная программа Прохоровского района «Развитие образования Прохоровского района»</t>
  </si>
  <si>
    <t xml:space="preserve">Подпрограмма «Развитие дошкольного образования»  </t>
  </si>
  <si>
    <t>021</t>
  </si>
  <si>
    <t xml:space="preserve">Подпрограмма «Развитие общего образования»  </t>
  </si>
  <si>
    <t>022</t>
  </si>
  <si>
    <t>023</t>
  </si>
  <si>
    <t>Подпрограмма  «Развитие дополнительного образования, поддержка талантливых и одаренных детей»</t>
  </si>
  <si>
    <t>026</t>
  </si>
  <si>
    <t xml:space="preserve">Муниципальная программа Прохоровского района «Развитие системы муниципальной кадровой политики в Прохоровском районе» </t>
  </si>
  <si>
    <t>Подпрограмма «Развитие муниципальной службы»</t>
  </si>
  <si>
    <t>101</t>
  </si>
  <si>
    <t>024</t>
  </si>
  <si>
    <t xml:space="preserve">Подпрограмма «Обеспечение безопасного, качественного отдыха и оздоровления детей» </t>
  </si>
  <si>
    <t>Муниципальная программа Прохоровского района «Физическая культура, спорт и молодежная политика на территории Прохоровского района»</t>
  </si>
  <si>
    <t>Подпрограмма «Развитие и повышение эффективности молодежной политики»</t>
  </si>
  <si>
    <t>062</t>
  </si>
  <si>
    <t xml:space="preserve">Подпрограмма «Профилактика немедицинского потребления наркотических средств и психотропных веществ и их аналогов, противодействие их незаконному обороту»  </t>
  </si>
  <si>
    <t>011</t>
  </si>
  <si>
    <t>Подпрограмма «Развитие системы оценки качества образования»</t>
  </si>
  <si>
    <t>025</t>
  </si>
  <si>
    <t>Муниципальная программа Прохоровского района «Социальная поддержка граждан в Прохоровском районе»</t>
  </si>
  <si>
    <t>Муниципальная программа Прохоровского района «Развитие культуры, искусства и туризма Прохоровского района»</t>
  </si>
  <si>
    <t xml:space="preserve">Подпрограмма «Развитие библиотечного дела» </t>
  </si>
  <si>
    <t>051</t>
  </si>
  <si>
    <t>Подпрограмма «Культурно-досуговая деятельность и народное творчество»</t>
  </si>
  <si>
    <t>052</t>
  </si>
  <si>
    <t>Подпрограмма «Развитие туризма и музейного дела»</t>
  </si>
  <si>
    <t>053</t>
  </si>
  <si>
    <t>054</t>
  </si>
  <si>
    <t>044</t>
  </si>
  <si>
    <t>Подпрограмма «Развитие мер социальной поддержки отдельных категорий граждан»</t>
  </si>
  <si>
    <t>Подпрограмма «Обеспечение социального обслуживания населения»</t>
  </si>
  <si>
    <t>042</t>
  </si>
  <si>
    <t>046</t>
  </si>
  <si>
    <t xml:space="preserve">Подпрограмма «Развитие дошкольного образования» </t>
  </si>
  <si>
    <t xml:space="preserve">Подпрограмма «Развитие общего образования» </t>
  </si>
  <si>
    <t xml:space="preserve">Подпрограмма «Развитие дополнительного образования, поддержка талантливых и одаренных детей» </t>
  </si>
  <si>
    <t>041</t>
  </si>
  <si>
    <t xml:space="preserve">Подпрограмма «Реализация переданных государственных полномочий по социальной поддержке отдельных категорий граждан» </t>
  </si>
  <si>
    <t xml:space="preserve">Подпрограмма «Реализация переданных государственных полномочий по социальной поддержке семьи и детства» </t>
  </si>
  <si>
    <t>043</t>
  </si>
  <si>
    <t xml:space="preserve">Муниципальная программа Прохоровского района «Развитие системы муниципальной кадровой политики в Прохоровском района» </t>
  </si>
  <si>
    <t xml:space="preserve">Подпрограмма «Развитие муниципальной службы» </t>
  </si>
  <si>
    <t>073</t>
  </si>
  <si>
    <t>Подпрограмма «Информирование населения Прохоровского района о деятельности органов местного самоуправления в печатных средствах массовой информации»</t>
  </si>
  <si>
    <t>063</t>
  </si>
  <si>
    <t xml:space="preserve">Подпрограмма  «Обеспечение реализации муниципальной программы» </t>
  </si>
  <si>
    <t>Подпрограмма «Развитие физической культуры и массового спорта»</t>
  </si>
  <si>
    <t>061</t>
  </si>
  <si>
    <t>064</t>
  </si>
  <si>
    <t>Подпрограмма «Создание эффективной системы физического воспитания, ориентированной на особенности развития детей и подростков»</t>
  </si>
  <si>
    <t xml:space="preserve">Подпрограмма «Поддержка социально-ориентированных некоммерческих организаций» </t>
  </si>
  <si>
    <t>045</t>
  </si>
  <si>
    <t xml:space="preserve">Подпрограмма «Стимулирование развития жилищного строительства» </t>
  </si>
  <si>
    <t>091</t>
  </si>
  <si>
    <t>Подпрограмма «Реализация переданных государственных полномочий по социальной поддержке семьи и детства»</t>
  </si>
  <si>
    <t>Подпрограмма «Развитие дошкольного образования»</t>
  </si>
  <si>
    <t xml:space="preserve">Подпрограмма «Благоустройство общественных территорий и иных территорий Прохоровского района» </t>
  </si>
  <si>
    <t>112</t>
  </si>
  <si>
    <t>Подпрограмма «Охрана окружающей среды и рациональное природопользование»</t>
  </si>
  <si>
    <t>084</t>
  </si>
  <si>
    <t xml:space="preserve">Подпрограмма «Комплексное развитие сельских территорий» </t>
  </si>
  <si>
    <t>Основное мероприятие «Развитие инфраструктуры системы дошкольного образования»</t>
  </si>
  <si>
    <t>02103</t>
  </si>
  <si>
    <t>Раздел</t>
  </si>
  <si>
    <t>Подраздел</t>
  </si>
  <si>
    <t>Целевая статья</t>
  </si>
  <si>
    <t>Вид расходов</t>
  </si>
  <si>
    <t>2</t>
  </si>
  <si>
    <t>Коды бюджетной классификации расходов бюджетов РФ</t>
  </si>
  <si>
    <t>Основное мероприятие «Осуществление полномочий по созданию и организации деятельности комиссий по делам несовершеннолетних и защите их прав»</t>
  </si>
  <si>
    <t>Основное мероприятие «Обеспечение функций органов власти местного самоуправления»</t>
  </si>
  <si>
    <t>Основное мероприятие «Обеспечение защиты и безопасности населения»</t>
  </si>
  <si>
    <t>Основное мероприятие «Организация и осуществление мероприятий по территориальной обороне и гражданской обороне»</t>
  </si>
  <si>
    <t>Основное мероприятие «Реализация мероприятий по безопасности дорожного движения»</t>
  </si>
  <si>
    <t>Основное мероприятие «Профилактика правонарушений администрации Прохоровского района»</t>
  </si>
  <si>
    <t>Основное мероприятие «Реализация мероприятий по комплексному развитию сельских территорий»</t>
  </si>
  <si>
    <t>Основное мероприятие «Обеспечение деятельности административной комиссии»</t>
  </si>
  <si>
    <t>Основное мероприятие «Обеспечение функционирования модели персонифицированного финансирования дополнительного образования детей»</t>
  </si>
  <si>
    <t>Основное мероприятие «Реализация мероприятий по раннему выявлению потребителей наркотиков»</t>
  </si>
  <si>
    <t>Основное мероприятие «Обеспечение доступности приоритетных объектов и услуг в приоритетных сферах жизнедеятельности инвалидов и других маломобильных групп населения»</t>
  </si>
  <si>
    <t>Основное мероприятие «Организация и проведение общественно значимых мероприятий, направленных на популяризацию традиционной культуры района, развитие народных художественных ремесел»</t>
  </si>
  <si>
    <t>Основное мероприятие «Обеспечение деятельности муниципальных учреждений»</t>
  </si>
  <si>
    <t>Основное мероприятие «Реализация мероприятий федеральной целевой программы «Увековечение памяти погибшим при защите Отечества на 2019-2024 годы»»</t>
  </si>
  <si>
    <t>Основное мероприятие «Выплата пенсии за выслугу лет лицам, замещавшим муниципальные должности и должности муниципальной службы»</t>
  </si>
  <si>
    <t>Основное мероприятие «Доплата к государственной пенсии лицам, замещавшим должности в органах государственной власти и управления»</t>
  </si>
  <si>
    <t>Основное мероприятие «Оказание социальных услуг населению организациями социального обслуживания»</t>
  </si>
  <si>
    <t>Основное мероприятие «Реализация мероприятий по социальной поддержке отдельных категорий граждан»</t>
  </si>
  <si>
    <t>Основное мероприятие «Оплата жилищно-коммунальных услуг отдельным категориям граждан»</t>
  </si>
  <si>
    <t>Основное мероприятие «Социальная поддержка отдельных категорий граждан»</t>
  </si>
  <si>
    <t>Основное мероприятие «Предоставление мер социальной поддержки семьям и детям»</t>
  </si>
  <si>
    <t>Основное мероприятие «Выплата пособий лицам, которым присвоено звание «Почетный гражданин Прохоровского района»»</t>
  </si>
  <si>
    <t>Основное мероприятие «Обеспечение равной доступности услуг общественного транспорта для отдельных категорий граждан (проездные билеты)»</t>
  </si>
  <si>
    <t>Основное мероприятие «Предоставление мер социальной поддержки детям-сиротам и детям, оставшимся без попечения родителей»</t>
  </si>
  <si>
    <t>Проект «Финансовая поддержка семей при рождении детей»</t>
  </si>
  <si>
    <t>Основное мероприятие «Осуществление расходов по поддержке социально-ориентированных некоммерческих организаций»</t>
  </si>
  <si>
    <t>Основное мероприятие «Организация предоставления отдельных мер социальной защиты населения»</t>
  </si>
  <si>
    <t>Основное мероприятие «Осуществление деятельности по опеке и попечительству в отношении несовершеннолетних и лиц из числа детей-сирот, и детей, оставшихся без попечения родителей»</t>
  </si>
  <si>
    <t>Основное мероприятие «Осуществление деятельности по опеке и попечительству в отношении совершеннолетних лиц»</t>
  </si>
  <si>
    <t>Основное мероприятие «Организация предоставления ежемесячных денежных компенсаций расходов по оплате жилищно-коммунальных услуг»</t>
  </si>
  <si>
    <t>Основное мероприятие «Организация предоставления социального пособия на погребение»</t>
  </si>
  <si>
    <t>01401</t>
  </si>
  <si>
    <t>01702</t>
  </si>
  <si>
    <t>12101</t>
  </si>
  <si>
    <t>12301</t>
  </si>
  <si>
    <t>01301</t>
  </si>
  <si>
    <t>01303</t>
  </si>
  <si>
    <t>01201</t>
  </si>
  <si>
    <t>01203</t>
  </si>
  <si>
    <t>03101</t>
  </si>
  <si>
    <t>03202</t>
  </si>
  <si>
    <t>03203</t>
  </si>
  <si>
    <t>07101</t>
  </si>
  <si>
    <t>07102</t>
  </si>
  <si>
    <t>07103</t>
  </si>
  <si>
    <t>07104</t>
  </si>
  <si>
    <t>08301</t>
  </si>
  <si>
    <t>08302</t>
  </si>
  <si>
    <t>09207</t>
  </si>
  <si>
    <t>09201</t>
  </si>
  <si>
    <t>08601</t>
  </si>
  <si>
    <t>09202</t>
  </si>
  <si>
    <t>09203</t>
  </si>
  <si>
    <t>09204</t>
  </si>
  <si>
    <t>11101</t>
  </si>
  <si>
    <t>11201</t>
  </si>
  <si>
    <t>08401</t>
  </si>
  <si>
    <t>02101</t>
  </si>
  <si>
    <t>02105</t>
  </si>
  <si>
    <t>02201</t>
  </si>
  <si>
    <t>02203</t>
  </si>
  <si>
    <t>02305</t>
  </si>
  <si>
    <t>02401</t>
  </si>
  <si>
    <t>06201</t>
  </si>
  <si>
    <t>06202</t>
  </si>
  <si>
    <t>06203</t>
  </si>
  <si>
    <t>01102</t>
  </si>
  <si>
    <t>02501</t>
  </si>
  <si>
    <t>02601</t>
  </si>
  <si>
    <t>04701</t>
  </si>
  <si>
    <t>05101</t>
  </si>
  <si>
    <t>05102</t>
  </si>
  <si>
    <t>05201</t>
  </si>
  <si>
    <t>05202</t>
  </si>
  <si>
    <t>05301</t>
  </si>
  <si>
    <t>05303</t>
  </si>
  <si>
    <t>04403</t>
  </si>
  <si>
    <t>04401</t>
  </si>
  <si>
    <t>04406</t>
  </si>
  <si>
    <t>04602</t>
  </si>
  <si>
    <t>02104</t>
  </si>
  <si>
    <t>02204</t>
  </si>
  <si>
    <t>04101</t>
  </si>
  <si>
    <t>04102</t>
  </si>
  <si>
    <t>04301</t>
  </si>
  <si>
    <t>04402</t>
  </si>
  <si>
    <t>04405</t>
  </si>
  <si>
    <t>05402</t>
  </si>
  <si>
    <t>10104</t>
  </si>
  <si>
    <t>02102</t>
  </si>
  <si>
    <t>04302</t>
  </si>
  <si>
    <t>043P1</t>
  </si>
  <si>
    <t>09102</t>
  </si>
  <si>
    <t>09103</t>
  </si>
  <si>
    <t>04501</t>
  </si>
  <si>
    <t>04601</t>
  </si>
  <si>
    <t>04603</t>
  </si>
  <si>
    <t>04604</t>
  </si>
  <si>
    <t>04605</t>
  </si>
  <si>
    <t>04606</t>
  </si>
  <si>
    <t>06101</t>
  </si>
  <si>
    <t>06102</t>
  </si>
  <si>
    <t>06401</t>
  </si>
  <si>
    <t>06402</t>
  </si>
  <si>
    <t>06301</t>
  </si>
  <si>
    <t>06302</t>
  </si>
  <si>
    <t>07301</t>
  </si>
  <si>
    <t>9990054690</t>
  </si>
  <si>
    <t>Осуществление полномочий на проведение Всероссийской переписи населения 2020 года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</si>
  <si>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</t>
  </si>
  <si>
    <t>Субсидии бюджетам муниципальных районов и городских округов и городских округов на компенсация дополнительных расходов на повышение оплаты труда отдельных категорий работников бюджетной сферы муниципальных учреждений района</t>
  </si>
  <si>
    <t>9990070130</t>
  </si>
  <si>
    <t>Защита населения и территории от чрезвычайных ситуаций природного и техногенного характера, пожарная безопасность</t>
  </si>
  <si>
    <t>0130170130</t>
  </si>
  <si>
    <t>015</t>
  </si>
  <si>
    <t>01502</t>
  </si>
  <si>
    <t>0150229990</t>
  </si>
  <si>
    <t>016</t>
  </si>
  <si>
    <t>01601</t>
  </si>
  <si>
    <t>0160120350</t>
  </si>
  <si>
    <t>Основное мероприятие «Подготовка и издание наглядных пособий и методических материалов антитеррористической и противоэкстремистской направленности»</t>
  </si>
  <si>
    <t>Основное мероприятие «Формирование комплексной, многоуровневой системы обучения общественной безопасности»</t>
  </si>
  <si>
    <t>Финансовое обеспечение мероприятий по развитию аппаратно-программного комплекса «Безопасный город»</t>
  </si>
  <si>
    <t>Финансовое обеспечение мероприятий по развитию аппаратно-программного комплекса «Безопасный город» (Закупка товаров, работ и услуг для обеспечения государственных (муниципальных) нужд)</t>
  </si>
  <si>
    <t>08206</t>
  </si>
  <si>
    <t>Основное мероприятие «Обеспечение функций по содержанию скотомогильников (биотермических ям) области»</t>
  </si>
  <si>
    <t>Обеспечение отдельных государственных полномочий по содержанию сибиреязвенных скотомогильников (биотермических ям), находящихся в собственности Белгородской области</t>
  </si>
  <si>
    <t>0820673870</t>
  </si>
  <si>
    <t>0320280120</t>
  </si>
  <si>
    <t>0320280570</t>
  </si>
  <si>
    <t>03202S0121</t>
  </si>
  <si>
    <t>03202S0129</t>
  </si>
  <si>
    <t>03202S012Б</t>
  </si>
  <si>
    <t>Субсидия бюджетам городского и сельских поселений на реализацию инициативных проектов, в том числе наказов</t>
  </si>
  <si>
    <t>Субсидия бюджетам городского и сельских поселений на реализацию инициативных проектов, в том числе наказов (Межбюджетные трансферты)</t>
  </si>
  <si>
    <t>Расходы на реализацию инициативных проектов, в том числе наказов (Ремонт автомобильной дороги в х. Бехтеевка Прохоровского района Белгородской области)</t>
  </si>
  <si>
    <t>Расходы на реализацию инициативных проектов, в том числе наказов (Ремонт автомобильной дороги в х. Бехтеевка Прохоровского района Белгородской области) (Закупка товаров, работ и услуг для обеспечения государственных (муниципальных) нужд)</t>
  </si>
  <si>
    <t>Расходы на реализацию инициативных проектов, в том числе наказов (Ремонт автомобильной дороги в с. Донец Прохоровского района Белгородской области)</t>
  </si>
  <si>
    <t>Расходы на реализацию инициативных проектов, в том числе наказов (Ремонт автомобильной дороги в с. Донец Прохоровского района Белгородской области) (Закупка товаров, работ и услуг для обеспечения государственных (муниципальных) нужд)</t>
  </si>
  <si>
    <t>Расходы на реализацию инициативных проектов, в том числе наказов (Ремонт автомобильной дороги в с. Лучки Прохоровского района Белгородской области)</t>
  </si>
  <si>
    <t>Расходы на реализацию инициативных проектов, в том числе наказов (Ремонт автомобильной дороги в с. Лучки Прохоровского района Белгородской области) (Закупка товаров, работ и услуг для обеспечения государственных (муниципальных) нужд))</t>
  </si>
  <si>
    <t>Капитальный ремонт и ремонт сети автомобильных дорог общего пользования местного значения (Закупка товаров, работ и услуг для обеспечения государственных (муниципальных) нужд))</t>
  </si>
  <si>
    <t>03204</t>
  </si>
  <si>
    <t>0320472130</t>
  </si>
  <si>
    <t>03204S2122</t>
  </si>
  <si>
    <t>Строительство (реконструкция) автомобильных дорог местного значения</t>
  </si>
  <si>
    <t>Расходы на реализацию инициативных проектов, в том числе наказов (Устройство асфальтобетонного покрытия дороги по ул. Речная с. Шахово Прохоровского района Белгородской области)</t>
  </si>
  <si>
    <t>Строительство (реконструкция) автомобильных дорог местного значения (Межбюджетные трансферты)</t>
  </si>
  <si>
    <t>Расходы на реализацию инициативных проектов, в том числе наказов (Устройство асфальтобетонного покрытия дороги по ул. Речная с. Шахово Прохоровского района Белгородской области) (Капитальные вложения в объекты государственной (муниципальной) собственности)</t>
  </si>
  <si>
    <t>Мероприятия  (Закупка товаров, работ и услуг для обеспечения государственных (муниципальных) нужд)</t>
  </si>
  <si>
    <t>Мероприятия  (Иные бюджетные ассигнования)</t>
  </si>
  <si>
    <t>09205</t>
  </si>
  <si>
    <t>0920522110</t>
  </si>
  <si>
    <t>9990080450</t>
  </si>
  <si>
    <t>Иные межбюджетные трансферты на организацию и проведение районных конкурсов по благоустройству территорий</t>
  </si>
  <si>
    <t>0920321360</t>
  </si>
  <si>
    <t>0920381360</t>
  </si>
  <si>
    <t>Организация и проведение районных конкурсов по благоустройству муниципальных образований</t>
  </si>
  <si>
    <t>Иные межбюджетные трансферты на организацию и проведение районных конкурсов по благоустройству территорий(Межбюджетные трансферты)</t>
  </si>
  <si>
    <t>1110171450</t>
  </si>
  <si>
    <t>9990080120</t>
  </si>
  <si>
    <t>99900S0120</t>
  </si>
  <si>
    <t>Организация и проведение районных конкурсов по благоустройству муниципальных образований( Социальное обеспечение и иные выплаты населению)</t>
  </si>
  <si>
    <t>01701</t>
  </si>
  <si>
    <t>0840120450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</si>
  <si>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(Предоставление субсидий бюджетным, автономным учреждениям и иным некоммерческим организациям)</t>
  </si>
  <si>
    <t>0210170130</t>
  </si>
  <si>
    <t>0210322110</t>
  </si>
  <si>
    <t>РКапитальный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</si>
  <si>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600</t>
  </si>
  <si>
    <t>РКапитальный и текущий ремонт объектов муниципальной собственности (Предоставление субсидий бюджетным, автономным учреждениям и иным некоммерческим организациям)</t>
  </si>
  <si>
    <t>02103S0123</t>
  </si>
  <si>
    <t>02103S0125</t>
  </si>
  <si>
    <t>02103S0127</t>
  </si>
  <si>
    <t>02103S0128</t>
  </si>
  <si>
    <t>0220153030</t>
  </si>
  <si>
    <t>Капитальный и текущий ремонт объектов муниципальной собственности  (Закупка товаров, работ и услуг для обеспечения государственных (муниципальных) нужд)</t>
  </si>
  <si>
    <t>Капитальный и текущий ремонт объектов муниципальной собственности  (Предоставление субсидий бюджетным, автономным учреждениям и иным некоммерческим организациям)</t>
  </si>
  <si>
    <t>131</t>
  </si>
  <si>
    <t>13101</t>
  </si>
  <si>
    <t>1310129990</t>
  </si>
  <si>
    <t>Резервный фонд администрации Прохоровского района(Предоставление субсидий бюджетным, автономным учреждениям и иным некоммерческим организациям)</t>
  </si>
  <si>
    <t>0230170130</t>
  </si>
  <si>
    <t>0230570130</t>
  </si>
  <si>
    <t>02301</t>
  </si>
  <si>
    <t>0620120450</t>
  </si>
  <si>
    <t>Резервный фонд администрации Прохоровского района(Закупка товаров, работ и услуг для обеспечения государственных (муниципальных) нужд)</t>
  </si>
  <si>
    <t>0620270130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</si>
  <si>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</si>
  <si>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0250170130</t>
  </si>
  <si>
    <t>0260122110</t>
  </si>
  <si>
    <t>0530170130</t>
  </si>
  <si>
    <t>Капитальный ремонт объектов муниципальной собственности (Межбюджетные трансферты)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</si>
  <si>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(Межбюджетные трансферты)</t>
  </si>
  <si>
    <t>Мероприятия (Межбюджетные трансферты)</t>
  </si>
  <si>
    <t>0530322110</t>
  </si>
  <si>
    <t>05401</t>
  </si>
  <si>
    <t>0540170130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</si>
  <si>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</t>
  </si>
  <si>
    <t>Другие вопросы в области здравоохранения</t>
  </si>
  <si>
    <t>Реализация мероприятий по обеспечению жильём медицинских работников государственных учреждений здравоохранения Белгородской области</t>
  </si>
  <si>
    <t>0910873790</t>
  </si>
  <si>
    <t>13101299990</t>
  </si>
  <si>
    <t>09108S3790</t>
  </si>
  <si>
    <t>Софинансирование расходов на реализацию мероприятий по обеспечению жильём медицинских работников государственных учреждений здравоохранения Белгородской области</t>
  </si>
  <si>
    <t>Реализация мероприятий по обеспечению жильём медицинских работников государственных учреждений здравоохранения Белгородской области (Капитальные вложения в объекты государственной (муниципальной) собственности)</t>
  </si>
  <si>
    <t>Софинансирование расходов на реализацию мероприятий по обеспечению жильём медицинских работников государственных учреждений здравоохранения Белгородской области (Капитальные вложения в объекты государственной (муниципальной) собственности)</t>
  </si>
  <si>
    <t>Мероприятия  (Предоставление субсидий бюджетным, автономным учреждениям и иным некоммерческим организациям)</t>
  </si>
  <si>
    <t>04102R4040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</si>
  <si>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</si>
  <si>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0430112880</t>
  </si>
  <si>
    <t>Единовременная ежегодная выплата полным многодетным семьям, имеющим 5 и более детей, к началу учебного года</t>
  </si>
  <si>
    <t>04301R3020</t>
  </si>
  <si>
    <t>0910273770</t>
  </si>
  <si>
    <t>0440620450</t>
  </si>
  <si>
    <t>0470120450</t>
  </si>
  <si>
    <t>0470170270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</si>
  <si>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</si>
  <si>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(Предоставление субсидий бюджетным, автономным учреждениям и иным некоммерческим организациям)</t>
  </si>
  <si>
    <t>04701S0270</t>
  </si>
  <si>
    <t>Софинансирование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</si>
  <si>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13102</t>
  </si>
  <si>
    <t>1310229990</t>
  </si>
  <si>
    <t>0610170130</t>
  </si>
  <si>
    <t>06101S0124</t>
  </si>
  <si>
    <t>Расходы на реализацию инициативных проектов, в том числе наказов (Приобретение автобуса ГАЗель Next A65R52)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</si>
  <si>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района(Предоставление субсидий бюджетным, автономным учреждениям и иным некоммерческим организациям)</t>
  </si>
  <si>
    <t>0640120450</t>
  </si>
  <si>
    <t>0640122110</t>
  </si>
  <si>
    <t>0640170130</t>
  </si>
  <si>
    <t>06401S0126</t>
  </si>
  <si>
    <t>Расходы на реализацию инициативных проектов, в том числе наказов (Устройство твердого покрытия на хоккейной коробке п. Прохоровка)</t>
  </si>
  <si>
    <t>Расходы на реализацию инициативных проектов, в том числе наказов (Устройство твердого покрытия на хоккейной коробке п. Прохоровка)(Предоставление субсидий бюджетным, автономным учреждениям и иным некоммерческим организациям)</t>
  </si>
  <si>
    <t>9990070020</t>
  </si>
  <si>
    <t>Дотация на поддержку мер по обеспечению сбалансированности бюджетов поселений</t>
  </si>
  <si>
    <t>Дотация на поддержку мер по обеспечению сбалансированности бюджетов поселений(Межбюджетные трансферты)</t>
  </si>
  <si>
    <t>Распределение бюджетных ассигнований по разделам, подразделам, целевым статьям (муниципальным программам Прохоровского района 
и непрограммным направлениям деятельности), видам расходов классификации расходов бюджета муниципального района «Прохоровский район» за 2021 год</t>
  </si>
  <si>
    <t>Осуществление полномочий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</si>
  <si>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Строительство (реконструкция) объектов социального и производственного комплексов, в том числе объектов общегражданского назначения, жилья, инфраструктуры</t>
  </si>
  <si>
    <t>0920540370</t>
  </si>
  <si>
    <t>0920221340</t>
  </si>
  <si>
    <t>Реализация проектов, реализуемых территориальным общественным самоуправлением в муниципальных образованиях</t>
  </si>
  <si>
    <t>1210171420</t>
  </si>
  <si>
    <t>Реализация проектов, реализуемых территориальным общественным самоуправлением в муниципальных образованиях (Межбюджетные трансферты)</t>
  </si>
  <si>
    <t>1210181420</t>
  </si>
  <si>
    <t>Иные межбюджетные трансферты на организацию и проведение районного конкурса проектов территориальных общественных самоуправлений</t>
  </si>
  <si>
    <t>122</t>
  </si>
  <si>
    <t>12201</t>
  </si>
  <si>
    <t>Иные межбюджетные трансферты на грантовую поддержку социально значимых инициатив</t>
  </si>
  <si>
    <t>1220180850</t>
  </si>
  <si>
    <t>Иные межбюджетные трансферты на грантовую поддержку социально значимых инициатив (Межбюджетные трансферты)</t>
  </si>
  <si>
    <t>0220370550</t>
  </si>
  <si>
    <t>Средства, передаваемые для компенсации расходов, возникших в результате решений, принятых органами власти другого уровня, за счет средств резервного фонда Правительства Белгородской области</t>
  </si>
  <si>
    <t>Средства, передаваемые для компенсации расходов, возникших в результате решений, принятых органами власти другого уровня, за счет средств резервного фонда Правительства Белгородской области(Предоставление субсидий бюджетным, автономным учреждениям и иным некоммерческим организациям)</t>
  </si>
  <si>
    <t>Поддержка отрасли культуры (на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городов Москвы и Санкт-Петербурга) за счет  средств резервного фонда Правительства Российской Федерации</t>
  </si>
  <si>
    <t>05102L519F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</si>
  <si>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за счет средств резервного фонда Правительства Российской Федерации</t>
  </si>
  <si>
    <t>04102R404F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</si>
  <si>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 (Социальное обеспечение и иные выплаты населению)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</si>
  <si>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 (Закупка товаров, работ и услуг для обеспечения государственных (муниципальных) нужд)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</si>
  <si>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за счет средств резервного фонда Правительства Российской Федерации (Социальное обеспечение и иные выплаты населению)</t>
  </si>
  <si>
    <t>Софинансирование расходов, связанных с оказанием государственной социальной помощи на основании социального контракта отдельным категориям граждан, за счет средств резервного фонда Правительства Российской Федерации  (Закупка товаров, работ и услуг для обеспечения государственных (муниципальных) нужд)</t>
  </si>
  <si>
    <t>Осуществление ежемесячных выплат на детей в возрасте от 3 до 7 лет включительно, за счет средств резервного фонда Правительства Российской Федерации</t>
  </si>
  <si>
    <t>04301R302F</t>
  </si>
  <si>
    <t>Осуществление ежемесячных выплат на детей в возрасте от 3 до 7 лет включительно, за счет средств резервного фонда Правительства Российской Федерации(Закупка товаров, работ и услуг для обеспечения государственных (муниципальных) нужд)</t>
  </si>
  <si>
    <t>Осуществление ежемесячных выплат на детей в возрасте от 3 до 7 лет включительно, за счет средств резервного фонда Правительства Российской Федерации(Социальное обеспечение и иные выплаты населению)</t>
  </si>
  <si>
    <t>Министерство, ведомство</t>
  </si>
  <si>
    <t>850</t>
  </si>
  <si>
    <t>Администрация Прохоровского района</t>
  </si>
  <si>
    <t>Основное мероприятие «Организация и проведение социально значимых мероприятий, направленных на развитие общественного самоуправления»</t>
  </si>
  <si>
    <t>Муниципальная программа Прохоровского района «Развитие общественного самоуправления и социальной активности населения муниципального района «Прохоровский район»</t>
  </si>
  <si>
    <t>Основное мероприятие «Поощрение граждан и организаций района в социально-экономической сфере и общественной деятельности»</t>
  </si>
  <si>
    <t>0520372120</t>
  </si>
  <si>
    <t>05203</t>
  </si>
  <si>
    <t>03102</t>
  </si>
  <si>
    <t xml:space="preserve">Средства, передаваемые для компенсации расходов, возникших в результате решений, принятых органами власти другого уровня, за счет средств резервного фонда администрации Прохоровского района </t>
  </si>
  <si>
    <t>Управление финансов и налоговой политики администрации Прохоровского района</t>
  </si>
  <si>
    <t>Организация и проведение областных конкурсов по благоустройству муниципальных образований (Межбюджетные трансферты)</t>
  </si>
  <si>
    <t>0920371360</t>
  </si>
  <si>
    <t xml:space="preserve">Организация и проведение областных конкурсов по благоустройству муниципальных образований </t>
  </si>
  <si>
    <t>872</t>
  </si>
  <si>
    <t xml:space="preserve">  </t>
  </si>
  <si>
    <t>02304</t>
  </si>
  <si>
    <t>Управление образования администрации Прохоровского района</t>
  </si>
  <si>
    <t>Управление социальной защиты населения администрации Прохоровского района</t>
  </si>
  <si>
    <t>Субсидии бюджетам муниципальных районов и городских округов и городских округов на компенсация дополнительных расходов на повышение оплаты труда отдельных категорий работников бюджетной сферымуниципальных учреждений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</si>
  <si>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(оказание услуг) муниципальных учреждений (организаций)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фондами)</t>
  </si>
  <si>
    <t>Компенсация дополнительных расходов на повышение оплаты труда отдельных категорий работников бюджетной сферы муниципальных учреждений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фондами)</t>
  </si>
  <si>
    <t>Обеспечение отдельных государственных полномочий по содержанию сибиреязвенных скотомогильников (биотермических ям), находящихся в собственности Белгородской области (Межбюджетные трансферты)</t>
  </si>
  <si>
    <t>Строительство (реконструкция)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</si>
  <si>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Иные межбюджетные трансферты на организацию и проведение районного конкурса проектов территориальных общественных самоуправлений (Межбюджетные трансферты)</t>
  </si>
  <si>
    <t>Расходы на реализацию инициативных проектов, в том числе наказов (Капитальный ремонт МБДОУ «Лучик» с.Прелестное) (Закупка товаров, работ и услуг для обеспечения государственных (муниципальных) нужд)</t>
  </si>
  <si>
    <t xml:space="preserve">Расходы на реализацию инициативных проектов, в том числе наказов (Капитальный ремонт МБДОУ «Лучик» с.Прелестное) </t>
  </si>
  <si>
    <t xml:space="preserve">Софинансирование расходов на капитальный ремонт объектов муниципальной собственности </t>
  </si>
  <si>
    <t>10101</t>
  </si>
  <si>
    <t xml:space="preserve">02602 </t>
  </si>
  <si>
    <t>Софинансирование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(Предоставление субсидий бюджетным, автономным учреждениям и иным некоммерческим организациям)</t>
  </si>
  <si>
    <t>Поддержка отрасли культуры (на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городов Москвы и Санкт-Петербурга) за счет 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</si>
  <si>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04201</t>
  </si>
  <si>
    <t>Единовременная ежегодная выплата полным многодетным семьям, имеющим 5 и более детей, к началу учебного года (Закупка товаров, работ и услуг для обеспечения государственных (муниципальных) нужд)</t>
  </si>
  <si>
    <t>Единовременная ежегодная выплата полным многодетным семьям, имеющим 5 и более детей, к началу учебного года(Социальное обеспечение и иные выплаты населению)</t>
  </si>
  <si>
    <t>Оплата коммунальных услуг и содержание жилых помещений, в которых дети-сироты и дети, оставшиеся без попечения родителей,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(Закупка товаров, работ и услуг для обеспечения государственных (муниципальных) нужд)</t>
  </si>
  <si>
    <t>Расходы на реализацию инициативных проектов, в том числе наказов (Приобретение автобуса ГАЗель Next A65R52 ) (Предоставление субсидий бюджетным, автономным учреждениям и иным некоммерческим организациям)</t>
  </si>
  <si>
    <t xml:space="preserve">Подпрограмма «Развитие мер социальной поддержки отдельных категорий граждан» </t>
  </si>
  <si>
    <t>Реализация мероприятий по созданию, развертыванию, поддержанию в готовности системы »112»</t>
  </si>
  <si>
    <t>Реализация мероприятий по созданию, развертыванию, поддержанию в готовности системы »112» (Закупка товаров, работ и услуг для обеспечения государственных (муниципальных) нужд)</t>
  </si>
  <si>
    <t>Подпрограмма «Противодействие терроризму и экстремизму»</t>
  </si>
  <si>
    <t>Подпрограмма «Построение и развитие аппаратно-программного комплекса »Безопасный город»»</t>
  </si>
  <si>
    <t>Основное мероприятие «Организация транспортного обслуживания населения в пригородном межмуниципальном сообщении»</t>
  </si>
  <si>
    <t>Основное мероприятие «Субсидии организациям автомобильного транспорта»</t>
  </si>
  <si>
    <t>Подпрограмма «Повышение качества управления муниципальным имуществом и земельными ресурсами»</t>
  </si>
  <si>
    <t>Основное мероприятие «Совершенствование управления и распоряжения муниципальным имуществом»</t>
  </si>
  <si>
    <t>Основное мероприятие «Ямочный ремонт автомобильных дорог местного значения»</t>
  </si>
  <si>
    <t>Основное мероприятие «Капитальный ремонт автомобильных дорог и мостов общего пользования местного значения, капитальный ремонт и ремонт автомобильных дорог общего пользования населенных пунктов»</t>
  </si>
  <si>
    <t>Основное мероприятие «Строительство (реконструкция) автомобильных дорог общего пользования»</t>
  </si>
  <si>
    <t>Основное мероприятие «Создание условий для предоставления государственных и муниципальных услуг с использованием современных информационных и телекоммуникационных технологий»</t>
  </si>
  <si>
    <t>Основное мероприятие «Модернизация и развитие инфраструктуры связи, программного и технического комплекса корпоративной сети администрации Прохоровского района»</t>
  </si>
  <si>
    <t>Основное мероприятие «Сопровождение Региональной информационно-аналитической системы»</t>
  </si>
  <si>
    <t>Основное мероприятие «Обеспечение информационной безопасности в информационном обществе»</t>
  </si>
  <si>
    <t>Основное мероприятие «Повышение эффективности использования земельных ресурсов»</t>
  </si>
  <si>
    <t>Основное мероприятие «Строительство (реконструкция), капитальный и текущий ремонт объектов муниципальной собственности»</t>
  </si>
  <si>
    <t>Основное мероприятие «Содержание объектов муниципальной собственности»</t>
  </si>
  <si>
    <t>Основное мероприятие «Реализация мероприятий по проведению капитального ремонта многоквартирных домов»</t>
  </si>
  <si>
    <t>Основное мероприятие «Организация наружного освещения населенных пунктов»</t>
  </si>
  <si>
    <t>Основное мероприятие «Организация и проведение областных и районных конкурсов по благоустройству муниципальных учреждений (организаций)»</t>
  </si>
  <si>
    <t>Основное мероприятие «Выплата социального пособия на погребение и возмещение расходов по гарантированному перечню услуг по погребению»</t>
  </si>
  <si>
    <t>Возмещение расходов по гарантированному перечню услуг по погребению в рамках статьи 12 Федерального Закона от 12.01.1996 № 8-ФЗ «О погребении и похоронном деле»</t>
  </si>
  <si>
    <t>Возмещение расходов по гарантированному перечню услуг по погребению в рамках статьи 12 Федерального Закона от 12.01.1996 № 8-ФЗ »О погребении и похоронном деле» (Закупка товаров, работ и услуг для обеспечения государственных (муниципальных) нужд)</t>
  </si>
  <si>
    <t>Основное мероприятие «Обеспечение проведения мероприятий по благоустройству дворовых территорий Прохоровского района»</t>
  </si>
  <si>
    <t>Основное мероприятие«Обеспечение проведения мероприятий по благоустройству общественных и иных территорий Прохоровского района»</t>
  </si>
  <si>
    <t>Муниципальная программа Прохоровского района«Развитие общественного самоуправления и социальной активности населения муниципального района »Прохоровский район»»</t>
  </si>
  <si>
    <t>Подпрограмма «Развитие территориального общественного самоуправления  социальной активности населения»</t>
  </si>
  <si>
    <t>Подпрограмма «Развитие общественного самоуправления с привлечением общественных организаций и инициативных групп населения»</t>
  </si>
  <si>
    <t>Основное мероприятие »Грантовая поддержка социально значимых инициатив»</t>
  </si>
  <si>
    <t>Основное мероприятие «Разработка проектно-сметной документации на рекультивацию объектов накопительного вреда окружающей среде»</t>
  </si>
  <si>
    <t>Основное мероприятие «Развитие инфраструктуры системы общего образования»</t>
  </si>
  <si>
    <t>Основное мероприятие «Повышение квалификации, профессиональная подготовка и переподготовка кадров»</t>
  </si>
  <si>
    <t>Основное мероприятие «Развитие инфраструктуры сферы культуры»</t>
  </si>
  <si>
    <t>Подпрограмма «Стимулирование развития жилищного строительства»</t>
  </si>
  <si>
    <t>Основное мероприятие «Поддержка молодых специалистов»</t>
  </si>
  <si>
    <t>Основное мероприятие «Единовременная выплата врачам общей практики на жизненное обустройство, привлекаемых для работы в офисах семейного врача сельских медицинских округов района»</t>
  </si>
  <si>
    <t>Основное мероприятие«Обеспечение жильем молодых семей»</t>
  </si>
  <si>
    <t>Основное мероприятие«Обеспечение жильем детей-сирот, детей, оставшихся без попечения родителей, и лиц из их числа по договорам найма специализированных жилых помещений»</t>
  </si>
  <si>
    <t>Основное мероприятие«Поддержка  печатных средств массовой информации»</t>
  </si>
  <si>
    <t>Основное мероприятие «Реализация общеобразовательных программ дошкольного образования»</t>
  </si>
  <si>
    <t>Расходы на реализацию инициативных проектов, в том числе наказов (Благоустройство территории МБДОУ «Детский сад «Лучик» с.Прелестное» и приобретение оборудования)</t>
  </si>
  <si>
    <t>Расходы на реализацию инициативных проектов, в том числе наказов (Благоустройство территории МБДОУ «Детский сад «Лучик» с.Прелестное» и приобретение оборудования)(Предоставление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</si>
  <si>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(Ремонт МБДОУ »Детский сад »Капелька» с.Призначное»</t>
  </si>
  <si>
    <t>Расходы на реализацию инициативных проектов, в том числе наказов (Ремонт МБДОУ »Детский сад »Капелька» с.Призначное»)(Предоставление субсидий бюджетным, автономным учреждениям и иным некоммерческим организациям)</t>
  </si>
  <si>
    <t>Расходы на реализацию инициативных проектов, в том числе наказов (Ремонт МБДОУ «Детский сад «Золотой ключик» с.Ржавец»</t>
  </si>
  <si>
    <t>Расходы на реализацию инициативных проектов, в том числе наказов (Ремонт МБДОУ «Детский сад «Золотой ключик» с.Ржавец»)(Предоставление субсидий бюджетным, автономным учреждениям и иным некоммерческим организациям)</t>
  </si>
  <si>
    <t>Основное мероприятие «Возмещение расходов на питание воспитанников дошкольных учреждений»</t>
  </si>
  <si>
    <t>Основное мероприятие «Реализация программ общего образования»</t>
  </si>
  <si>
    <t>Муниципальная программа Прохоровского района «Укрепление общественного здоровья»</t>
  </si>
  <si>
    <t>Подпрограмма «Укрепление общественного здоровья»</t>
  </si>
  <si>
    <t>Основное мероприятие «Организация и проведение мероприятий, направленных на мотивирование граждан к ведению здорового образа жизни»</t>
  </si>
  <si>
    <t>Основное мероприятие «Профессиональная подготовка, переподготовка и повышение квалификации»</t>
  </si>
  <si>
    <t>Основное мероприятие«Проведение детской оздоровительной кампании»</t>
  </si>
  <si>
    <t>Основное мероприятие «Реализация механизмов  оценки качества  образования в соответствии с государственными образовательными стандартами»</t>
  </si>
  <si>
    <t>Основное мероприятие «Социальная поддержка педагогических работников»</t>
  </si>
  <si>
    <t>Основное мероприятие »Социальная поддержка педагогических работников»</t>
  </si>
  <si>
    <t>Основное мероприятие «Государственная поддержка предоставления дошкольного образования»</t>
  </si>
  <si>
    <t>МКУ «Управление культуры и туризма»</t>
  </si>
  <si>
    <t>Основное мероприятие «Реализация дополнительных общеобразовательных (общеразвивающих) программ»</t>
  </si>
  <si>
    <t>Основное мероприятие «Комплектование книжных фондов библиотек»</t>
  </si>
  <si>
    <t>Основное мероприятие «Обеспечение деятельности муниципальных  учреждений»</t>
  </si>
  <si>
    <t>Подпрограмма«Укрепление общественного здоровья»</t>
  </si>
  <si>
    <t>Основное мероприятие«Социальная поддержка педагогических работников»</t>
  </si>
  <si>
    <t>Основное мероприятие «Социальная поддержка муниципальных учреждений культуры и их работников»</t>
  </si>
  <si>
    <t>Основное мероприятие «Организация мероприятий, направленных на поддержку социально уязвимых слоёв населения»</t>
  </si>
  <si>
    <t>МКУ «Управление физической культуры, спорта и молодежной политики администрации Прохоровского района»</t>
  </si>
  <si>
    <t>Основное мероприятие«Повышение квалификации, профессиональная подготовка и переподготовка кадров»</t>
  </si>
  <si>
    <t>Основное мероприятие «Развитие созидательной активности молодежи, повышение уровня духовно-нравственного и патриотического сознания и самосознания молодежи»</t>
  </si>
  <si>
    <t>Основное мероприятие «Организация рационального и целенаправленного исследования свободного времени молодежи для отдыха и расширения культурного кругозора»</t>
  </si>
  <si>
    <t>Основное мероприятие «Организация и проведение творческих конкурсов для детей и молодежи»</t>
  </si>
  <si>
    <t>Основное мероприятие »Мероприятия по развитию видов спорта, культивируемых в Прохоровском районе»</t>
  </si>
  <si>
    <t>Основное мероприятие «Организация и проведение спортивных мероприятий»</t>
  </si>
  <si>
    <t>Основное мероприятие«Обеспечение деятельности муниципальных учреждений»</t>
  </si>
  <si>
    <t>ИКМО «Прохоровский район»</t>
  </si>
  <si>
    <t>(тыс. рублей)</t>
  </si>
  <si>
    <t>Приложение 4</t>
  </si>
  <si>
    <t>к решению Муниципального совета                                  Прохоровского района «Об исполнении районного бюджета муниципального района «Прохоровский район» за 2021 год »</t>
  </si>
  <si>
    <t>от     апреля  2022 года №______</t>
  </si>
  <si>
    <t>Утверждено на 2021 год</t>
  </si>
  <si>
    <t>Исполнено за 2021 год</t>
  </si>
  <si>
    <t>ВСЕГО: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</si>
</sst>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1" fillId="0" borderId="0"/>
    <xf numFmtId="0" fontId="10" fillId="0" borderId="0"/>
  </cellStyleXfs>
  <cellXfs count="108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3" fillId="2" borderId="0" xfId="0" applyFont="1" applyFill="1"/>
    <xf numFmtId="0" fontId="4" fillId="2" borderId="0" xfId="0" applyFont="1" applyFill="1" applyAlignment="1"/>
    <xf numFmtId="0" fontId="4" fillId="2" borderId="0" xfId="0" applyFont="1" applyFill="1" applyAlignment="1">
      <alignment wrapText="1"/>
    </xf>
    <xf numFmtId="164" fontId="7" fillId="2" borderId="2" xfId="0" applyNumberFormat="1" applyFont="1" applyFill="1" applyBorder="1" applyAlignment="1" applyProtection="1">
      <alignment horizontal="right" wrapText="1"/>
    </xf>
    <xf numFmtId="164" fontId="6" fillId="2" borderId="2" xfId="0" applyNumberFormat="1" applyFont="1" applyFill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/>
    </xf>
    <xf numFmtId="0" fontId="6" fillId="2" borderId="2" xfId="0" applyNumberFormat="1" applyFont="1" applyFill="1" applyBorder="1" applyAlignment="1" applyProtection="1">
      <alignment horizontal="left" wrapText="1"/>
    </xf>
    <xf numFmtId="4" fontId="6" fillId="2" borderId="2" xfId="0" applyNumberFormat="1" applyFont="1" applyFill="1" applyBorder="1" applyAlignment="1" applyProtection="1">
      <alignment horizontal="right" wrapText="1"/>
    </xf>
    <xf numFmtId="0" fontId="7" fillId="2" borderId="2" xfId="0" applyNumberFormat="1" applyFont="1" applyFill="1" applyBorder="1" applyAlignment="1" applyProtection="1">
      <alignment horizontal="left" wrapText="1"/>
    </xf>
    <xf numFmtId="4" fontId="7" fillId="2" borderId="2" xfId="0" applyNumberFormat="1" applyFont="1" applyFill="1" applyBorder="1" applyAlignment="1" applyProtection="1">
      <alignment horizontal="right" wrapText="1"/>
    </xf>
    <xf numFmtId="0" fontId="0" fillId="2" borderId="0" xfId="0" applyFill="1"/>
    <xf numFmtId="164" fontId="0" fillId="0" borderId="0" xfId="0" applyNumberFormat="1"/>
    <xf numFmtId="0" fontId="8" fillId="2" borderId="2" xfId="0" applyFont="1" applyFill="1" applyBorder="1" applyAlignment="1">
      <alignment horizontal="justify" wrapText="1"/>
    </xf>
    <xf numFmtId="0" fontId="9" fillId="2" borderId="2" xfId="0" applyFont="1" applyFill="1" applyBorder="1" applyAlignment="1">
      <alignment horizontal="justify" wrapText="1"/>
    </xf>
    <xf numFmtId="0" fontId="8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8" fillId="2" borderId="2" xfId="1" applyFont="1" applyFill="1" applyBorder="1" applyAlignment="1">
      <alignment horizontal="justify" vertical="center" wrapText="1"/>
    </xf>
    <xf numFmtId="0" fontId="9" fillId="2" borderId="2" xfId="2" applyFont="1" applyFill="1" applyBorder="1" applyAlignment="1">
      <alignment horizontal="justify" vertical="top" wrapText="1"/>
    </xf>
    <xf numFmtId="1" fontId="8" fillId="2" borderId="2" xfId="1" applyNumberFormat="1" applyFont="1" applyFill="1" applyBorder="1" applyAlignment="1">
      <alignment horizontal="justify" vertical="center" wrapText="1"/>
    </xf>
    <xf numFmtId="1" fontId="9" fillId="2" borderId="2" xfId="1" applyNumberFormat="1" applyFont="1" applyFill="1" applyBorder="1" applyAlignment="1">
      <alignment horizontal="justify" vertical="center" wrapText="1"/>
    </xf>
    <xf numFmtId="0" fontId="9" fillId="2" borderId="2" xfId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wrapText="1"/>
    </xf>
    <xf numFmtId="1" fontId="9" fillId="2" borderId="2" xfId="1" applyNumberFormat="1" applyFont="1" applyFill="1" applyBorder="1" applyAlignment="1">
      <alignment horizontal="justify" wrapText="1"/>
    </xf>
    <xf numFmtId="0" fontId="9" fillId="2" borderId="2" xfId="3" applyFont="1" applyFill="1" applyBorder="1" applyAlignment="1">
      <alignment horizontal="justify" wrapText="1"/>
    </xf>
    <xf numFmtId="0" fontId="9" fillId="2" borderId="2" xfId="2" applyFont="1" applyFill="1" applyBorder="1" applyAlignment="1">
      <alignment horizontal="justify" wrapText="1"/>
    </xf>
    <xf numFmtId="0" fontId="9" fillId="2" borderId="2" xfId="1" applyFont="1" applyFill="1" applyBorder="1" applyAlignment="1">
      <alignment horizontal="justify" wrapText="1"/>
    </xf>
    <xf numFmtId="0" fontId="8" fillId="2" borderId="2" xfId="1" applyFont="1" applyFill="1" applyBorder="1" applyAlignment="1">
      <alignment horizontal="justify" wrapText="1"/>
    </xf>
    <xf numFmtId="49" fontId="6" fillId="2" borderId="2" xfId="0" applyNumberFormat="1" applyFont="1" applyFill="1" applyBorder="1" applyAlignment="1" applyProtection="1">
      <alignment horizontal="left" wrapText="1"/>
    </xf>
    <xf numFmtId="0" fontId="12" fillId="2" borderId="2" xfId="0" applyFont="1" applyFill="1" applyBorder="1" applyAlignment="1">
      <alignment horizontal="justify" wrapText="1"/>
    </xf>
    <xf numFmtId="49" fontId="7" fillId="2" borderId="2" xfId="0" applyNumberFormat="1" applyFont="1" applyFill="1" applyBorder="1" applyAlignment="1" applyProtection="1">
      <alignment horizontal="left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164" fontId="6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textRotation="90" wrapText="1"/>
    </xf>
    <xf numFmtId="0" fontId="6" fillId="2" borderId="3" xfId="0" applyFont="1" applyFill="1" applyBorder="1" applyAlignment="1">
      <alignment horizontal="center" textRotation="90"/>
    </xf>
    <xf numFmtId="0" fontId="6" fillId="2" borderId="4" xfId="0" applyNumberFormat="1" applyFont="1" applyFill="1" applyBorder="1" applyAlignment="1" applyProtection="1">
      <alignment horizontal="left" wrapText="1"/>
    </xf>
    <xf numFmtId="0" fontId="8" fillId="2" borderId="4" xfId="0" applyFont="1" applyFill="1" applyBorder="1" applyAlignment="1">
      <alignment horizontal="justify" wrapText="1"/>
    </xf>
    <xf numFmtId="0" fontId="9" fillId="2" borderId="4" xfId="0" applyFont="1" applyFill="1" applyBorder="1" applyAlignment="1">
      <alignment horizontal="justify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0" fontId="7" fillId="2" borderId="4" xfId="0" applyNumberFormat="1" applyFont="1" applyFill="1" applyBorder="1" applyAlignment="1" applyProtection="1">
      <alignment horizontal="left" wrapText="1"/>
    </xf>
    <xf numFmtId="0" fontId="9" fillId="2" borderId="4" xfId="0" applyFont="1" applyFill="1" applyBorder="1" applyAlignment="1">
      <alignment horizontal="justify" vertical="center" wrapText="1"/>
    </xf>
    <xf numFmtId="0" fontId="9" fillId="2" borderId="4" xfId="2" applyFont="1" applyFill="1" applyBorder="1" applyAlignment="1">
      <alignment horizontal="justify" wrapText="1"/>
    </xf>
    <xf numFmtId="49" fontId="6" fillId="2" borderId="6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/>
    <xf numFmtId="0" fontId="7" fillId="0" borderId="2" xfId="0" applyFont="1" applyBorder="1"/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6" fillId="0" borderId="1" xfId="0" applyFont="1" applyBorder="1" applyAlignment="1" applyProtection="1">
      <alignment horizontal="center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wrapText="1"/>
    </xf>
    <xf numFmtId="0" fontId="6" fillId="2" borderId="2" xfId="0" applyFont="1" applyFill="1" applyBorder="1" applyAlignment="1">
      <alignment horizontal="center" wrapText="1"/>
    </xf>
    <xf numFmtId="164" fontId="6" fillId="2" borderId="2" xfId="0" applyNumberFormat="1" applyFont="1" applyFill="1" applyBorder="1"/>
    <xf numFmtId="0" fontId="7" fillId="2" borderId="7" xfId="0" applyNumberFormat="1" applyFont="1" applyFill="1" applyBorder="1" applyAlignment="1" applyProtection="1">
      <alignment horizontal="left" wrapText="1"/>
    </xf>
    <xf numFmtId="164" fontId="7" fillId="2" borderId="7" xfId="0" applyNumberFormat="1" applyFont="1" applyFill="1" applyBorder="1" applyAlignment="1" applyProtection="1">
      <alignment horizontal="right" wrapText="1"/>
    </xf>
    <xf numFmtId="4" fontId="7" fillId="2" borderId="7" xfId="0" applyNumberFormat="1" applyFont="1" applyFill="1" applyBorder="1" applyAlignment="1" applyProtection="1">
      <alignment horizontal="right" wrapText="1"/>
    </xf>
    <xf numFmtId="164" fontId="7" fillId="2" borderId="7" xfId="0" applyNumberFormat="1" applyFont="1" applyFill="1" applyBorder="1" applyAlignment="1">
      <alignment horizontal="right" wrapText="1"/>
    </xf>
    <xf numFmtId="0" fontId="6" fillId="2" borderId="3" xfId="0" applyNumberFormat="1" applyFont="1" applyFill="1" applyBorder="1" applyAlignment="1" applyProtection="1">
      <alignment horizontal="left" wrapText="1"/>
    </xf>
    <xf numFmtId="164" fontId="6" fillId="2" borderId="3" xfId="0" applyNumberFormat="1" applyFont="1" applyFill="1" applyBorder="1" applyAlignment="1" applyProtection="1">
      <alignment horizontal="right" wrapText="1"/>
    </xf>
    <xf numFmtId="4" fontId="6" fillId="2" borderId="3" xfId="0" applyNumberFormat="1" applyFont="1" applyFill="1" applyBorder="1" applyAlignment="1" applyProtection="1">
      <alignment horizontal="right" wrapText="1"/>
    </xf>
    <xf numFmtId="164" fontId="6" fillId="2" borderId="3" xfId="0" applyNumberFormat="1" applyFont="1" applyFill="1" applyBorder="1" applyAlignment="1">
      <alignment horizontal="right" wrapText="1"/>
    </xf>
    <xf numFmtId="0" fontId="6" fillId="0" borderId="6" xfId="0" applyFont="1" applyBorder="1"/>
    <xf numFmtId="164" fontId="6" fillId="0" borderId="8" xfId="0" applyNumberFormat="1" applyFont="1" applyBorder="1" applyAlignment="1"/>
    <xf numFmtId="4" fontId="6" fillId="2" borderId="8" xfId="0" applyNumberFormat="1" applyFont="1" applyFill="1" applyBorder="1" applyAlignment="1" applyProtection="1">
      <alignment horizontal="right" wrapText="1"/>
    </xf>
    <xf numFmtId="164" fontId="6" fillId="2" borderId="9" xfId="0" applyNumberFormat="1" applyFont="1" applyFill="1" applyBorder="1" applyAlignment="1">
      <alignment horizontal="right" wrapText="1"/>
    </xf>
    <xf numFmtId="49" fontId="7" fillId="2" borderId="7" xfId="0" applyNumberFormat="1" applyFont="1" applyFill="1" applyBorder="1" applyAlignment="1" applyProtection="1">
      <alignment horizontal="left" wrapText="1"/>
    </xf>
    <xf numFmtId="0" fontId="6" fillId="2" borderId="6" xfId="0" applyNumberFormat="1" applyFont="1" applyFill="1" applyBorder="1" applyAlignment="1" applyProtection="1">
      <alignment horizontal="left" wrapText="1"/>
    </xf>
    <xf numFmtId="164" fontId="6" fillId="2" borderId="8" xfId="0" applyNumberFormat="1" applyFont="1" applyFill="1" applyBorder="1" applyAlignment="1" applyProtection="1">
      <alignment horizontal="right" wrapText="1"/>
    </xf>
    <xf numFmtId="0" fontId="7" fillId="2" borderId="10" xfId="0" applyNumberFormat="1" applyFont="1" applyFill="1" applyBorder="1" applyAlignment="1" applyProtection="1">
      <alignment horizontal="left" wrapText="1"/>
    </xf>
    <xf numFmtId="0" fontId="6" fillId="2" borderId="12" xfId="0" applyNumberFormat="1" applyFont="1" applyFill="1" applyBorder="1" applyAlignment="1" applyProtection="1">
      <alignment horizontal="left" wrapText="1"/>
    </xf>
    <xf numFmtId="0" fontId="6" fillId="0" borderId="6" xfId="0" applyFont="1" applyBorder="1" applyAlignment="1">
      <alignment wrapText="1"/>
    </xf>
    <xf numFmtId="49" fontId="6" fillId="2" borderId="7" xfId="0" applyNumberFormat="1" applyFont="1" applyFill="1" applyBorder="1" applyAlignment="1" applyProtection="1">
      <alignment horizontal="center" wrapText="1"/>
    </xf>
    <xf numFmtId="0" fontId="6" fillId="2" borderId="8" xfId="0" applyNumberFormat="1" applyFont="1" applyFill="1" applyBorder="1" applyAlignment="1" applyProtection="1">
      <alignment horizontal="left" wrapText="1"/>
    </xf>
    <xf numFmtId="49" fontId="6" fillId="2" borderId="7" xfId="0" applyNumberFormat="1" applyFont="1" applyFill="1" applyBorder="1" applyAlignment="1" applyProtection="1">
      <alignment horizontal="center" vertical="center" wrapText="1"/>
    </xf>
    <xf numFmtId="2" fontId="6" fillId="2" borderId="8" xfId="0" applyNumberFormat="1" applyFont="1" applyFill="1" applyBorder="1" applyAlignment="1" applyProtection="1">
      <alignment horizontal="right" wrapText="1"/>
    </xf>
    <xf numFmtId="0" fontId="13" fillId="0" borderId="0" xfId="0" applyFont="1"/>
    <xf numFmtId="49" fontId="6" fillId="2" borderId="8" xfId="0" applyNumberFormat="1" applyFont="1" applyFill="1" applyBorder="1" applyAlignment="1" applyProtection="1">
      <alignment wrapText="1"/>
    </xf>
    <xf numFmtId="49" fontId="6" fillId="2" borderId="8" xfId="0" applyNumberFormat="1" applyFont="1" applyFill="1" applyBorder="1" applyAlignment="1" applyProtection="1">
      <alignment vertical="center" wrapText="1"/>
    </xf>
    <xf numFmtId="49" fontId="6" fillId="2" borderId="3" xfId="0" applyNumberFormat="1" applyFont="1" applyFill="1" applyBorder="1" applyAlignment="1" applyProtection="1">
      <alignment wrapText="1"/>
    </xf>
    <xf numFmtId="49" fontId="6" fillId="2" borderId="2" xfId="0" applyNumberFormat="1" applyFont="1" applyFill="1" applyBorder="1" applyAlignment="1" applyProtection="1">
      <alignment wrapText="1"/>
    </xf>
    <xf numFmtId="49" fontId="7" fillId="2" borderId="2" xfId="0" applyNumberFormat="1" applyFont="1" applyFill="1" applyBorder="1" applyAlignment="1" applyProtection="1">
      <alignment wrapText="1"/>
    </xf>
    <xf numFmtId="49" fontId="7" fillId="2" borderId="7" xfId="0" applyNumberFormat="1" applyFont="1" applyFill="1" applyBorder="1" applyAlignment="1" applyProtection="1">
      <alignment wrapText="1"/>
    </xf>
    <xf numFmtId="0" fontId="7" fillId="0" borderId="8" xfId="0" applyFont="1" applyBorder="1" applyAlignment="1"/>
    <xf numFmtId="49" fontId="6" fillId="2" borderId="13" xfId="0" applyNumberFormat="1" applyFont="1" applyFill="1" applyBorder="1" applyAlignment="1" applyProtection="1">
      <alignment wrapText="1"/>
    </xf>
    <xf numFmtId="49" fontId="6" fillId="2" borderId="5" xfId="0" applyNumberFormat="1" applyFont="1" applyFill="1" applyBorder="1" applyAlignment="1" applyProtection="1">
      <alignment wrapText="1"/>
    </xf>
    <xf numFmtId="49" fontId="7" fillId="2" borderId="5" xfId="0" applyNumberFormat="1" applyFont="1" applyFill="1" applyBorder="1" applyAlignment="1" applyProtection="1">
      <alignment wrapText="1"/>
    </xf>
    <xf numFmtId="49" fontId="7" fillId="2" borderId="11" xfId="0" applyNumberFormat="1" applyFont="1" applyFill="1" applyBorder="1" applyAlignment="1" applyProtection="1">
      <alignment wrapText="1"/>
    </xf>
    <xf numFmtId="49" fontId="6" fillId="2" borderId="8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wrapText="1"/>
    </xf>
    <xf numFmtId="49" fontId="6" fillId="2" borderId="8" xfId="0" applyNumberFormat="1" applyFont="1" applyFill="1" applyBorder="1" applyAlignment="1" applyProtection="1">
      <alignment horizontal="left" wrapText="1"/>
    </xf>
    <xf numFmtId="0" fontId="7" fillId="0" borderId="8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</cellXfs>
  <cellStyles count="4">
    <cellStyle name="Обычный" xfId="0" builtinId="0"/>
    <cellStyle name="Обычный 2" xfId="1"/>
    <cellStyle name="Обычный 3" xfId="3"/>
    <cellStyle name="Обычный_Смета 2008- Суд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56"/>
  <sheetViews>
    <sheetView tabSelected="1" workbookViewId="0">
      <selection activeCell="P15" sqref="P15"/>
    </sheetView>
  </sheetViews>
  <sheetFormatPr defaultRowHeight="12.75"/>
  <cols>
    <col min="1" max="1" width="38" customWidth="1"/>
    <col min="2" max="2" width="5.28515625" customWidth="1"/>
    <col min="3" max="3" width="3.28515625" customWidth="1"/>
    <col min="4" max="4" width="3.42578125" customWidth="1"/>
    <col min="5" max="5" width="11.28515625" customWidth="1"/>
    <col min="6" max="6" width="4" customWidth="1"/>
    <col min="7" max="7" width="13.28515625" customWidth="1"/>
    <col min="8" max="8" width="13.140625" customWidth="1"/>
    <col min="9" max="9" width="8.140625" customWidth="1"/>
    <col min="10" max="10" width="10" customWidth="1"/>
  </cols>
  <sheetData>
    <row r="1" spans="1:15" ht="15.75">
      <c r="A1" s="2"/>
      <c r="B1" s="2"/>
      <c r="C1" s="3"/>
      <c r="D1" s="3"/>
      <c r="E1" s="3"/>
      <c r="F1" s="50" t="s">
        <v>973</v>
      </c>
      <c r="G1" s="50"/>
      <c r="H1" s="50"/>
      <c r="I1" s="50"/>
      <c r="J1" s="50"/>
    </row>
    <row r="2" spans="1:15" ht="64.5" customHeight="1">
      <c r="A2" s="2"/>
      <c r="B2" s="2"/>
      <c r="C2" s="4"/>
      <c r="D2" s="4"/>
      <c r="E2" s="4"/>
      <c r="F2" s="51" t="s">
        <v>974</v>
      </c>
      <c r="G2" s="51"/>
      <c r="H2" s="51"/>
      <c r="I2" s="51"/>
      <c r="J2" s="51"/>
    </row>
    <row r="3" spans="1:15" ht="22.5" customHeight="1">
      <c r="A3" s="2"/>
      <c r="B3" s="2"/>
      <c r="C3" s="36"/>
      <c r="D3" s="3"/>
      <c r="E3" s="3"/>
      <c r="F3" s="50" t="s">
        <v>975</v>
      </c>
      <c r="G3" s="50"/>
      <c r="H3" s="50"/>
      <c r="I3" s="50"/>
      <c r="J3" s="50"/>
    </row>
    <row r="4" spans="1:15" ht="15.75">
      <c r="A4" s="2"/>
      <c r="B4" s="2"/>
      <c r="C4" s="4"/>
      <c r="D4" s="4"/>
      <c r="E4" s="4"/>
      <c r="F4" s="52"/>
      <c r="G4" s="52"/>
      <c r="H4" s="52"/>
      <c r="I4" s="52"/>
      <c r="J4" s="52"/>
    </row>
    <row r="5" spans="1:15" ht="75" customHeight="1">
      <c r="A5" s="49" t="s">
        <v>829</v>
      </c>
      <c r="B5" s="49"/>
      <c r="C5" s="49"/>
      <c r="D5" s="49"/>
      <c r="E5" s="49"/>
      <c r="F5" s="49"/>
      <c r="G5" s="49"/>
      <c r="H5" s="49"/>
      <c r="I5" s="49"/>
      <c r="J5" s="49"/>
    </row>
    <row r="6" spans="1:15" ht="15.75">
      <c r="C6" s="1"/>
      <c r="D6" s="1"/>
      <c r="E6" s="1"/>
      <c r="F6" s="1"/>
      <c r="G6" s="1"/>
      <c r="H6" s="1"/>
      <c r="I6" s="1"/>
    </row>
    <row r="7" spans="1:15">
      <c r="A7" s="7"/>
      <c r="B7" s="7"/>
      <c r="I7" s="53" t="s">
        <v>972</v>
      </c>
      <c r="J7" s="53"/>
    </row>
    <row r="8" spans="1:15" ht="12.75" customHeight="1">
      <c r="A8" s="54" t="s">
        <v>1</v>
      </c>
      <c r="B8" s="58" t="s">
        <v>592</v>
      </c>
      <c r="C8" s="58"/>
      <c r="D8" s="58"/>
      <c r="E8" s="58"/>
      <c r="F8" s="58"/>
      <c r="G8" s="56" t="s">
        <v>976</v>
      </c>
      <c r="H8" s="56" t="s">
        <v>977</v>
      </c>
      <c r="I8" s="56" t="s">
        <v>482</v>
      </c>
      <c r="J8" s="57" t="s">
        <v>483</v>
      </c>
    </row>
    <row r="9" spans="1:15" ht="117.75" customHeight="1">
      <c r="A9" s="55"/>
      <c r="B9" s="37" t="s">
        <v>859</v>
      </c>
      <c r="C9" s="37" t="s">
        <v>587</v>
      </c>
      <c r="D9" s="38" t="s">
        <v>588</v>
      </c>
      <c r="E9" s="38" t="s">
        <v>589</v>
      </c>
      <c r="F9" s="37" t="s">
        <v>590</v>
      </c>
      <c r="G9" s="56"/>
      <c r="H9" s="56"/>
      <c r="I9" s="56"/>
      <c r="J9" s="57"/>
    </row>
    <row r="10" spans="1:15" ht="13.5" thickBot="1">
      <c r="A10" s="80" t="s">
        <v>2</v>
      </c>
      <c r="B10" s="80" t="s">
        <v>591</v>
      </c>
      <c r="C10" s="80" t="s">
        <v>8</v>
      </c>
      <c r="D10" s="80" t="s">
        <v>9</v>
      </c>
      <c r="E10" s="80" t="s">
        <v>0</v>
      </c>
      <c r="F10" s="80" t="s">
        <v>10</v>
      </c>
      <c r="G10" s="80" t="s">
        <v>3</v>
      </c>
      <c r="H10" s="80" t="s">
        <v>4</v>
      </c>
      <c r="I10" s="80" t="s">
        <v>5</v>
      </c>
      <c r="J10" s="78" t="s">
        <v>6</v>
      </c>
    </row>
    <row r="11" spans="1:15" ht="13.5" thickBot="1">
      <c r="A11" s="46" t="s">
        <v>861</v>
      </c>
      <c r="B11" s="96" t="s">
        <v>860</v>
      </c>
      <c r="C11" s="84"/>
      <c r="D11" s="84"/>
      <c r="E11" s="94"/>
      <c r="F11" s="94"/>
      <c r="G11" s="81">
        <f>G12+G80+G131+G234+G290+G305+G338+G353+G361+G399+G406</f>
        <v>489091.69999999995</v>
      </c>
      <c r="H11" s="81">
        <f>H12+H80+H131+H234+H290+H305+H338+H353+H361+H399+H406</f>
        <v>436977.79999999993</v>
      </c>
      <c r="I11" s="70">
        <f t="shared" ref="I11" si="0">H11/G11*100</f>
        <v>89.34475886628212</v>
      </c>
      <c r="J11" s="71">
        <f t="shared" ref="J11" si="1">H11-G11</f>
        <v>-52113.900000000023</v>
      </c>
    </row>
    <row r="12" spans="1:15">
      <c r="A12" s="64" t="s">
        <v>12</v>
      </c>
      <c r="B12" s="95" t="s">
        <v>860</v>
      </c>
      <c r="C12" s="85" t="s">
        <v>11</v>
      </c>
      <c r="D12" s="85"/>
      <c r="E12" s="95"/>
      <c r="F12" s="95"/>
      <c r="G12" s="65">
        <f>G13+G18+G24+G45+G50+G55</f>
        <v>99068</v>
      </c>
      <c r="H12" s="65">
        <f>H13+H18+H24+H45+H50+H55</f>
        <v>90921.600000000006</v>
      </c>
      <c r="I12" s="66">
        <f t="shared" ref="I12:I100" si="2">H12/G12*100</f>
        <v>91.776961279121423</v>
      </c>
      <c r="J12" s="67">
        <f t="shared" ref="J12:J100" si="3">H12-G12</f>
        <v>-8146.3999999999942</v>
      </c>
    </row>
    <row r="13" spans="1:15" ht="38.25">
      <c r="A13" s="8" t="s">
        <v>14</v>
      </c>
      <c r="B13" s="29" t="s">
        <v>860</v>
      </c>
      <c r="C13" s="86" t="s">
        <v>11</v>
      </c>
      <c r="D13" s="86" t="s">
        <v>13</v>
      </c>
      <c r="E13" s="29"/>
      <c r="F13" s="29"/>
      <c r="G13" s="6">
        <f>G16</f>
        <v>2314</v>
      </c>
      <c r="H13" s="6">
        <f>H16</f>
        <v>2235.8000000000002</v>
      </c>
      <c r="I13" s="9">
        <f t="shared" si="2"/>
        <v>96.620570440795177</v>
      </c>
      <c r="J13" s="34">
        <f t="shared" si="3"/>
        <v>-78.199999999999818</v>
      </c>
      <c r="N13" s="13"/>
      <c r="O13" s="13"/>
    </row>
    <row r="14" spans="1:15" ht="25.5">
      <c r="A14" s="16" t="s">
        <v>487</v>
      </c>
      <c r="B14" s="29" t="s">
        <v>860</v>
      </c>
      <c r="C14" s="86" t="s">
        <v>11</v>
      </c>
      <c r="D14" s="86" t="s">
        <v>13</v>
      </c>
      <c r="E14" s="29" t="s">
        <v>486</v>
      </c>
      <c r="F14" s="29"/>
      <c r="G14" s="6">
        <f>G15</f>
        <v>2314</v>
      </c>
      <c r="H14" s="6">
        <f>H15</f>
        <v>2235.8000000000002</v>
      </c>
      <c r="I14" s="6">
        <f t="shared" ref="I14:J14" si="4">I15</f>
        <v>96.620570440795177</v>
      </c>
      <c r="J14" s="6">
        <f t="shared" si="4"/>
        <v>-78.199999999999818</v>
      </c>
    </row>
    <row r="15" spans="1:15" ht="13.5">
      <c r="A15" s="15" t="s">
        <v>484</v>
      </c>
      <c r="B15" s="29" t="s">
        <v>860</v>
      </c>
      <c r="C15" s="86" t="s">
        <v>11</v>
      </c>
      <c r="D15" s="86" t="s">
        <v>13</v>
      </c>
      <c r="E15" s="29" t="s">
        <v>485</v>
      </c>
      <c r="F15" s="29"/>
      <c r="G15" s="6">
        <f>G16</f>
        <v>2314</v>
      </c>
      <c r="H15" s="6">
        <f>H16</f>
        <v>2235.8000000000002</v>
      </c>
      <c r="I15" s="9">
        <f t="shared" ref="I15" si="5">H15/G15*100</f>
        <v>96.620570440795177</v>
      </c>
      <c r="J15" s="34">
        <f t="shared" ref="J15" si="6">H15-G15</f>
        <v>-78.199999999999818</v>
      </c>
    </row>
    <row r="16" spans="1:15" ht="38.25">
      <c r="A16" s="8" t="s">
        <v>16</v>
      </c>
      <c r="B16" s="29" t="s">
        <v>860</v>
      </c>
      <c r="C16" s="86" t="s">
        <v>11</v>
      </c>
      <c r="D16" s="86" t="s">
        <v>13</v>
      </c>
      <c r="E16" s="29" t="s">
        <v>15</v>
      </c>
      <c r="F16" s="29"/>
      <c r="G16" s="6">
        <f>SUM(G17)</f>
        <v>2314</v>
      </c>
      <c r="H16" s="6">
        <f>SUM(H17)</f>
        <v>2235.8000000000002</v>
      </c>
      <c r="I16" s="9">
        <f t="shared" si="2"/>
        <v>96.620570440795177</v>
      </c>
      <c r="J16" s="34">
        <f t="shared" si="3"/>
        <v>-78.199999999999818</v>
      </c>
    </row>
    <row r="17" spans="1:10" ht="114.75">
      <c r="A17" s="10" t="s">
        <v>323</v>
      </c>
      <c r="B17" s="31" t="s">
        <v>860</v>
      </c>
      <c r="C17" s="87" t="s">
        <v>11</v>
      </c>
      <c r="D17" s="87" t="s">
        <v>13</v>
      </c>
      <c r="E17" s="31" t="s">
        <v>15</v>
      </c>
      <c r="F17" s="31" t="s">
        <v>317</v>
      </c>
      <c r="G17" s="5">
        <v>2314</v>
      </c>
      <c r="H17" s="5">
        <v>2235.8000000000002</v>
      </c>
      <c r="I17" s="11">
        <f t="shared" si="2"/>
        <v>96.620570440795177</v>
      </c>
      <c r="J17" s="35">
        <f t="shared" si="3"/>
        <v>-78.199999999999818</v>
      </c>
    </row>
    <row r="18" spans="1:10" ht="63.75">
      <c r="A18" s="8" t="s">
        <v>18</v>
      </c>
      <c r="B18" s="29" t="s">
        <v>860</v>
      </c>
      <c r="C18" s="86" t="s">
        <v>11</v>
      </c>
      <c r="D18" s="86" t="s">
        <v>17</v>
      </c>
      <c r="E18" s="29"/>
      <c r="F18" s="29"/>
      <c r="G18" s="6">
        <f>G21</f>
        <v>1324.2</v>
      </c>
      <c r="H18" s="6">
        <f>H21</f>
        <v>1323.5</v>
      </c>
      <c r="I18" s="9">
        <f t="shared" si="2"/>
        <v>99.94713789457785</v>
      </c>
      <c r="J18" s="34">
        <f t="shared" si="3"/>
        <v>-0.70000000000004547</v>
      </c>
    </row>
    <row r="19" spans="1:10" ht="25.5">
      <c r="A19" s="16" t="s">
        <v>487</v>
      </c>
      <c r="B19" s="29" t="s">
        <v>860</v>
      </c>
      <c r="C19" s="86" t="s">
        <v>11</v>
      </c>
      <c r="D19" s="86" t="s">
        <v>17</v>
      </c>
      <c r="E19" s="29" t="s">
        <v>486</v>
      </c>
      <c r="F19" s="29"/>
      <c r="G19" s="6">
        <f>G20</f>
        <v>1324.2</v>
      </c>
      <c r="H19" s="6">
        <f>H20</f>
        <v>1323.5</v>
      </c>
      <c r="I19" s="9">
        <f t="shared" si="2"/>
        <v>99.94713789457785</v>
      </c>
      <c r="J19" s="34">
        <f t="shared" si="3"/>
        <v>-0.70000000000004547</v>
      </c>
    </row>
    <row r="20" spans="1:10" ht="13.5">
      <c r="A20" s="15" t="s">
        <v>484</v>
      </c>
      <c r="B20" s="29" t="s">
        <v>860</v>
      </c>
      <c r="C20" s="86" t="s">
        <v>11</v>
      </c>
      <c r="D20" s="86" t="s">
        <v>17</v>
      </c>
      <c r="E20" s="29" t="s">
        <v>485</v>
      </c>
      <c r="F20" s="29"/>
      <c r="G20" s="6">
        <f>G21</f>
        <v>1324.2</v>
      </c>
      <c r="H20" s="6">
        <f>H21</f>
        <v>1323.5</v>
      </c>
      <c r="I20" s="9">
        <f t="shared" si="2"/>
        <v>99.94713789457785</v>
      </c>
      <c r="J20" s="34">
        <f t="shared" si="3"/>
        <v>-0.70000000000004547</v>
      </c>
    </row>
    <row r="21" spans="1:10" ht="25.5">
      <c r="A21" s="8" t="s">
        <v>20</v>
      </c>
      <c r="B21" s="29" t="s">
        <v>860</v>
      </c>
      <c r="C21" s="86" t="s">
        <v>11</v>
      </c>
      <c r="D21" s="86" t="s">
        <v>17</v>
      </c>
      <c r="E21" s="29" t="s">
        <v>19</v>
      </c>
      <c r="F21" s="29"/>
      <c r="G21" s="6">
        <f>SUM(G22:G23)</f>
        <v>1324.2</v>
      </c>
      <c r="H21" s="6">
        <f>SUM(H22:H23)</f>
        <v>1323.5</v>
      </c>
      <c r="I21" s="9">
        <f t="shared" si="2"/>
        <v>99.94713789457785</v>
      </c>
      <c r="J21" s="34">
        <f t="shared" si="3"/>
        <v>-0.70000000000004547</v>
      </c>
    </row>
    <row r="22" spans="1:10" ht="102">
      <c r="A22" s="10" t="s">
        <v>324</v>
      </c>
      <c r="B22" s="31" t="s">
        <v>860</v>
      </c>
      <c r="C22" s="87" t="s">
        <v>11</v>
      </c>
      <c r="D22" s="87" t="s">
        <v>17</v>
      </c>
      <c r="E22" s="31" t="s">
        <v>19</v>
      </c>
      <c r="F22" s="31" t="s">
        <v>317</v>
      </c>
      <c r="G22" s="5">
        <v>1302.3</v>
      </c>
      <c r="H22" s="5">
        <v>1301.5999999999999</v>
      </c>
      <c r="I22" s="11">
        <f t="shared" si="2"/>
        <v>99.946248944175693</v>
      </c>
      <c r="J22" s="35">
        <f t="shared" si="3"/>
        <v>-0.70000000000004547</v>
      </c>
    </row>
    <row r="23" spans="1:10" ht="51">
      <c r="A23" s="10" t="s">
        <v>344</v>
      </c>
      <c r="B23" s="31" t="s">
        <v>860</v>
      </c>
      <c r="C23" s="87" t="s">
        <v>11</v>
      </c>
      <c r="D23" s="87" t="s">
        <v>17</v>
      </c>
      <c r="E23" s="31" t="s">
        <v>19</v>
      </c>
      <c r="F23" s="31" t="s">
        <v>318</v>
      </c>
      <c r="G23" s="5">
        <v>21.9</v>
      </c>
      <c r="H23" s="5">
        <v>21.9</v>
      </c>
      <c r="I23" s="11">
        <f t="shared" si="2"/>
        <v>100</v>
      </c>
      <c r="J23" s="35">
        <f t="shared" si="3"/>
        <v>0</v>
      </c>
    </row>
    <row r="24" spans="1:10" ht="63.75">
      <c r="A24" s="8" t="s">
        <v>22</v>
      </c>
      <c r="B24" s="29" t="s">
        <v>860</v>
      </c>
      <c r="C24" s="86" t="s">
        <v>11</v>
      </c>
      <c r="D24" s="86" t="s">
        <v>21</v>
      </c>
      <c r="E24" s="29"/>
      <c r="F24" s="29"/>
      <c r="G24" s="6">
        <f>G25+G35</f>
        <v>47787.69999999999</v>
      </c>
      <c r="H24" s="6">
        <f>H25+H35</f>
        <v>45986.400000000001</v>
      </c>
      <c r="I24" s="9">
        <f t="shared" si="2"/>
        <v>96.230620013099639</v>
      </c>
      <c r="J24" s="34">
        <f t="shared" si="3"/>
        <v>-1801.2999999999884</v>
      </c>
    </row>
    <row r="25" spans="1:10" ht="51">
      <c r="A25" s="18" t="s">
        <v>489</v>
      </c>
      <c r="B25" s="29" t="s">
        <v>860</v>
      </c>
      <c r="C25" s="86" t="s">
        <v>11</v>
      </c>
      <c r="D25" s="86" t="s">
        <v>21</v>
      </c>
      <c r="E25" s="29" t="s">
        <v>11</v>
      </c>
      <c r="F25" s="29"/>
      <c r="G25" s="6">
        <f>G26+G31</f>
        <v>1307.5</v>
      </c>
      <c r="H25" s="6">
        <f>H26+H31</f>
        <v>1275.5999999999999</v>
      </c>
      <c r="I25" s="9">
        <f t="shared" si="2"/>
        <v>97.560229445506678</v>
      </c>
      <c r="J25" s="34">
        <f t="shared" si="3"/>
        <v>-31.900000000000091</v>
      </c>
    </row>
    <row r="26" spans="1:10" ht="40.5">
      <c r="A26" s="22" t="s">
        <v>490</v>
      </c>
      <c r="B26" s="29" t="s">
        <v>860</v>
      </c>
      <c r="C26" s="86" t="s">
        <v>11</v>
      </c>
      <c r="D26" s="86" t="s">
        <v>21</v>
      </c>
      <c r="E26" s="29" t="s">
        <v>488</v>
      </c>
      <c r="F26" s="29"/>
      <c r="G26" s="6">
        <f>G28</f>
        <v>506</v>
      </c>
      <c r="H26" s="6">
        <f>H28</f>
        <v>479.8</v>
      </c>
      <c r="I26" s="9">
        <f t="shared" si="2"/>
        <v>94.822134387351781</v>
      </c>
      <c r="J26" s="34">
        <f t="shared" si="3"/>
        <v>-26.199999999999989</v>
      </c>
    </row>
    <row r="27" spans="1:10" ht="51">
      <c r="A27" s="32" t="s">
        <v>593</v>
      </c>
      <c r="B27" s="29" t="s">
        <v>860</v>
      </c>
      <c r="C27" s="86" t="s">
        <v>11</v>
      </c>
      <c r="D27" s="86" t="s">
        <v>21</v>
      </c>
      <c r="E27" s="29" t="s">
        <v>624</v>
      </c>
      <c r="F27" s="29"/>
      <c r="G27" s="6">
        <f>G28</f>
        <v>506</v>
      </c>
      <c r="H27" s="6">
        <f>H28</f>
        <v>479.8</v>
      </c>
      <c r="I27" s="9">
        <f t="shared" si="2"/>
        <v>94.822134387351781</v>
      </c>
      <c r="J27" s="34">
        <f t="shared" si="3"/>
        <v>-26.199999999999989</v>
      </c>
    </row>
    <row r="28" spans="1:10" ht="51">
      <c r="A28" s="8" t="s">
        <v>24</v>
      </c>
      <c r="B28" s="29" t="s">
        <v>860</v>
      </c>
      <c r="C28" s="86" t="s">
        <v>11</v>
      </c>
      <c r="D28" s="86" t="s">
        <v>21</v>
      </c>
      <c r="E28" s="29" t="s">
        <v>23</v>
      </c>
      <c r="F28" s="29"/>
      <c r="G28" s="6">
        <f>SUM(G29:G30)</f>
        <v>506</v>
      </c>
      <c r="H28" s="6">
        <f>SUM(H29:H30)</f>
        <v>479.8</v>
      </c>
      <c r="I28" s="9">
        <f t="shared" si="2"/>
        <v>94.822134387351781</v>
      </c>
      <c r="J28" s="34">
        <f t="shared" si="3"/>
        <v>-26.199999999999989</v>
      </c>
    </row>
    <row r="29" spans="1:10" ht="127.5">
      <c r="A29" s="10" t="s">
        <v>325</v>
      </c>
      <c r="B29" s="31" t="s">
        <v>860</v>
      </c>
      <c r="C29" s="87" t="s">
        <v>11</v>
      </c>
      <c r="D29" s="87" t="s">
        <v>21</v>
      </c>
      <c r="E29" s="31" t="s">
        <v>23</v>
      </c>
      <c r="F29" s="31" t="s">
        <v>317</v>
      </c>
      <c r="G29" s="5">
        <v>461</v>
      </c>
      <c r="H29" s="5">
        <v>434.8</v>
      </c>
      <c r="I29" s="11">
        <f t="shared" si="2"/>
        <v>94.316702819956618</v>
      </c>
      <c r="J29" s="35">
        <f t="shared" si="3"/>
        <v>-26.199999999999989</v>
      </c>
    </row>
    <row r="30" spans="1:10" ht="76.5">
      <c r="A30" s="10" t="s">
        <v>345</v>
      </c>
      <c r="B30" s="31" t="s">
        <v>860</v>
      </c>
      <c r="C30" s="87" t="s">
        <v>11</v>
      </c>
      <c r="D30" s="87" t="s">
        <v>21</v>
      </c>
      <c r="E30" s="31" t="s">
        <v>23</v>
      </c>
      <c r="F30" s="31" t="s">
        <v>318</v>
      </c>
      <c r="G30" s="5">
        <v>45</v>
      </c>
      <c r="H30" s="5">
        <v>45</v>
      </c>
      <c r="I30" s="11">
        <f t="shared" si="2"/>
        <v>100</v>
      </c>
      <c r="J30" s="35">
        <f t="shared" si="3"/>
        <v>0</v>
      </c>
    </row>
    <row r="31" spans="1:10" ht="27">
      <c r="A31" s="22" t="s">
        <v>491</v>
      </c>
      <c r="B31" s="29" t="s">
        <v>860</v>
      </c>
      <c r="C31" s="86" t="s">
        <v>11</v>
      </c>
      <c r="D31" s="86" t="s">
        <v>21</v>
      </c>
      <c r="E31" s="29" t="s">
        <v>492</v>
      </c>
      <c r="F31" s="29"/>
      <c r="G31" s="6">
        <f>G33</f>
        <v>801.5</v>
      </c>
      <c r="H31" s="6">
        <f>H33</f>
        <v>795.8</v>
      </c>
      <c r="I31" s="9">
        <f t="shared" si="2"/>
        <v>99.288833437305044</v>
      </c>
      <c r="J31" s="34">
        <f t="shared" si="3"/>
        <v>-5.7000000000000455</v>
      </c>
    </row>
    <row r="32" spans="1:10" ht="38.25">
      <c r="A32" s="32" t="s">
        <v>594</v>
      </c>
      <c r="B32" s="29" t="s">
        <v>860</v>
      </c>
      <c r="C32" s="86" t="s">
        <v>11</v>
      </c>
      <c r="D32" s="86" t="s">
        <v>21</v>
      </c>
      <c r="E32" s="29" t="s">
        <v>625</v>
      </c>
      <c r="F32" s="29"/>
      <c r="G32" s="6">
        <f>G33</f>
        <v>801.5</v>
      </c>
      <c r="H32" s="6">
        <f>H33</f>
        <v>795.8</v>
      </c>
      <c r="I32" s="9">
        <f t="shared" si="2"/>
        <v>99.288833437305044</v>
      </c>
      <c r="J32" s="34">
        <f t="shared" si="3"/>
        <v>-5.7000000000000455</v>
      </c>
    </row>
    <row r="33" spans="1:10" ht="25.5">
      <c r="A33" s="8" t="s">
        <v>20</v>
      </c>
      <c r="B33" s="29" t="s">
        <v>860</v>
      </c>
      <c r="C33" s="86" t="s">
        <v>11</v>
      </c>
      <c r="D33" s="86" t="s">
        <v>21</v>
      </c>
      <c r="E33" s="29" t="s">
        <v>25</v>
      </c>
      <c r="F33" s="29"/>
      <c r="G33" s="6">
        <f>SUM(G34)</f>
        <v>801.5</v>
      </c>
      <c r="H33" s="6">
        <f>SUM(H34)</f>
        <v>795.8</v>
      </c>
      <c r="I33" s="9">
        <f t="shared" si="2"/>
        <v>99.288833437305044</v>
      </c>
      <c r="J33" s="34">
        <f t="shared" si="3"/>
        <v>-5.7000000000000455</v>
      </c>
    </row>
    <row r="34" spans="1:10" ht="102">
      <c r="A34" s="10" t="s">
        <v>324</v>
      </c>
      <c r="B34" s="31" t="s">
        <v>860</v>
      </c>
      <c r="C34" s="87" t="s">
        <v>11</v>
      </c>
      <c r="D34" s="87" t="s">
        <v>21</v>
      </c>
      <c r="E34" s="31" t="s">
        <v>25</v>
      </c>
      <c r="F34" s="31" t="s">
        <v>317</v>
      </c>
      <c r="G34" s="5">
        <v>801.5</v>
      </c>
      <c r="H34" s="5">
        <v>795.8</v>
      </c>
      <c r="I34" s="11">
        <f t="shared" si="2"/>
        <v>99.288833437305044</v>
      </c>
      <c r="J34" s="35">
        <f t="shared" si="3"/>
        <v>-5.7000000000000455</v>
      </c>
    </row>
    <row r="35" spans="1:10" ht="25.5">
      <c r="A35" s="16" t="s">
        <v>487</v>
      </c>
      <c r="B35" s="29" t="s">
        <v>860</v>
      </c>
      <c r="C35" s="86" t="s">
        <v>11</v>
      </c>
      <c r="D35" s="86" t="s">
        <v>21</v>
      </c>
      <c r="E35" s="29" t="s">
        <v>486</v>
      </c>
      <c r="F35" s="31"/>
      <c r="G35" s="6">
        <f>G36</f>
        <v>46480.19999999999</v>
      </c>
      <c r="H35" s="6">
        <f>H36</f>
        <v>44710.8</v>
      </c>
      <c r="I35" s="9">
        <f t="shared" si="2"/>
        <v>96.193217757238585</v>
      </c>
      <c r="J35" s="34">
        <f t="shared" si="3"/>
        <v>-1769.3999999999869</v>
      </c>
    </row>
    <row r="36" spans="1:10" ht="13.5">
      <c r="A36" s="15" t="s">
        <v>484</v>
      </c>
      <c r="B36" s="29" t="s">
        <v>860</v>
      </c>
      <c r="C36" s="86" t="s">
        <v>11</v>
      </c>
      <c r="D36" s="86" t="s">
        <v>21</v>
      </c>
      <c r="E36" s="29" t="s">
        <v>485</v>
      </c>
      <c r="F36" s="29"/>
      <c r="G36" s="6">
        <f>G39+G41+G37</f>
        <v>46480.19999999999</v>
      </c>
      <c r="H36" s="6">
        <f>H39+H41+H37</f>
        <v>44710.8</v>
      </c>
      <c r="I36" s="9">
        <f t="shared" si="2"/>
        <v>96.193217757238585</v>
      </c>
      <c r="J36" s="34">
        <f t="shared" si="3"/>
        <v>-1769.3999999999869</v>
      </c>
    </row>
    <row r="37" spans="1:10" ht="25.5">
      <c r="A37" s="14" t="s">
        <v>34</v>
      </c>
      <c r="B37" s="29" t="s">
        <v>860</v>
      </c>
      <c r="C37" s="86" t="s">
        <v>11</v>
      </c>
      <c r="D37" s="86" t="s">
        <v>21</v>
      </c>
      <c r="E37" s="29" t="s">
        <v>33</v>
      </c>
      <c r="F37" s="29"/>
      <c r="G37" s="6">
        <f>SUM(G38)</f>
        <v>50.7</v>
      </c>
      <c r="H37" s="6">
        <f>SUM(H38)</f>
        <v>50.1</v>
      </c>
      <c r="I37" s="9">
        <f t="shared" si="2"/>
        <v>98.81656804733727</v>
      </c>
      <c r="J37" s="34">
        <f t="shared" si="3"/>
        <v>-0.60000000000000142</v>
      </c>
    </row>
    <row r="38" spans="1:10" ht="51">
      <c r="A38" s="30" t="s">
        <v>351</v>
      </c>
      <c r="B38" s="31" t="s">
        <v>860</v>
      </c>
      <c r="C38" s="87" t="s">
        <v>11</v>
      </c>
      <c r="D38" s="87" t="s">
        <v>21</v>
      </c>
      <c r="E38" s="31" t="s">
        <v>33</v>
      </c>
      <c r="F38" s="31" t="s">
        <v>318</v>
      </c>
      <c r="G38" s="5">
        <v>50.7</v>
      </c>
      <c r="H38" s="5">
        <v>50.1</v>
      </c>
      <c r="I38" s="11">
        <f t="shared" si="2"/>
        <v>98.81656804733727</v>
      </c>
      <c r="J38" s="35">
        <f t="shared" si="3"/>
        <v>-0.60000000000000142</v>
      </c>
    </row>
    <row r="39" spans="1:10" ht="25.5">
      <c r="A39" s="8" t="s">
        <v>27</v>
      </c>
      <c r="B39" s="29" t="s">
        <v>860</v>
      </c>
      <c r="C39" s="86" t="s">
        <v>11</v>
      </c>
      <c r="D39" s="86" t="s">
        <v>21</v>
      </c>
      <c r="E39" s="29" t="s">
        <v>26</v>
      </c>
      <c r="F39" s="29"/>
      <c r="G39" s="6">
        <f>SUM(G40)</f>
        <v>1076.5</v>
      </c>
      <c r="H39" s="6">
        <f>SUM(H40)</f>
        <v>879.5</v>
      </c>
      <c r="I39" s="9">
        <f t="shared" si="2"/>
        <v>81.699953553181601</v>
      </c>
      <c r="J39" s="34">
        <f t="shared" si="3"/>
        <v>-197</v>
      </c>
    </row>
    <row r="40" spans="1:10" ht="51">
      <c r="A40" s="10" t="s">
        <v>346</v>
      </c>
      <c r="B40" s="31" t="s">
        <v>860</v>
      </c>
      <c r="C40" s="87" t="s">
        <v>11</v>
      </c>
      <c r="D40" s="87" t="s">
        <v>21</v>
      </c>
      <c r="E40" s="31" t="s">
        <v>26</v>
      </c>
      <c r="F40" s="31" t="s">
        <v>318</v>
      </c>
      <c r="G40" s="5">
        <v>1076.5</v>
      </c>
      <c r="H40" s="5">
        <v>879.5</v>
      </c>
      <c r="I40" s="11">
        <f t="shared" si="2"/>
        <v>81.699953553181601</v>
      </c>
      <c r="J40" s="35">
        <f t="shared" si="3"/>
        <v>-197</v>
      </c>
    </row>
    <row r="41" spans="1:10" ht="25.5">
      <c r="A41" s="8" t="s">
        <v>20</v>
      </c>
      <c r="B41" s="29" t="s">
        <v>860</v>
      </c>
      <c r="C41" s="86" t="s">
        <v>11</v>
      </c>
      <c r="D41" s="86" t="s">
        <v>21</v>
      </c>
      <c r="E41" s="29" t="s">
        <v>19</v>
      </c>
      <c r="F41" s="29"/>
      <c r="G41" s="6">
        <f>SUM(G42:G44)</f>
        <v>45352.999999999993</v>
      </c>
      <c r="H41" s="6">
        <f>SUM(H42:H44)</f>
        <v>43781.200000000004</v>
      </c>
      <c r="I41" s="9">
        <f t="shared" si="2"/>
        <v>96.534297620885084</v>
      </c>
      <c r="J41" s="34">
        <f t="shared" si="3"/>
        <v>-1571.7999999999884</v>
      </c>
    </row>
    <row r="42" spans="1:10" ht="102">
      <c r="A42" s="10" t="s">
        <v>324</v>
      </c>
      <c r="B42" s="31" t="s">
        <v>860</v>
      </c>
      <c r="C42" s="87" t="s">
        <v>11</v>
      </c>
      <c r="D42" s="87" t="s">
        <v>21</v>
      </c>
      <c r="E42" s="31" t="s">
        <v>19</v>
      </c>
      <c r="F42" s="31" t="s">
        <v>317</v>
      </c>
      <c r="G42" s="5">
        <v>39966.1</v>
      </c>
      <c r="H42" s="5">
        <v>38870.6</v>
      </c>
      <c r="I42" s="11">
        <f t="shared" si="2"/>
        <v>97.258926940582143</v>
      </c>
      <c r="J42" s="35">
        <f t="shared" si="3"/>
        <v>-1095.5</v>
      </c>
    </row>
    <row r="43" spans="1:10" ht="51">
      <c r="A43" s="10" t="s">
        <v>344</v>
      </c>
      <c r="B43" s="31" t="s">
        <v>860</v>
      </c>
      <c r="C43" s="87" t="s">
        <v>11</v>
      </c>
      <c r="D43" s="87" t="s">
        <v>21</v>
      </c>
      <c r="E43" s="31" t="s">
        <v>19</v>
      </c>
      <c r="F43" s="31" t="s">
        <v>318</v>
      </c>
      <c r="G43" s="5">
        <v>5061.2</v>
      </c>
      <c r="H43" s="5">
        <v>4588.3</v>
      </c>
      <c r="I43" s="11">
        <f t="shared" si="2"/>
        <v>90.656366079190704</v>
      </c>
      <c r="J43" s="35">
        <f t="shared" si="3"/>
        <v>-472.89999999999964</v>
      </c>
    </row>
    <row r="44" spans="1:10" ht="38.25">
      <c r="A44" s="10" t="s">
        <v>354</v>
      </c>
      <c r="B44" s="31" t="s">
        <v>860</v>
      </c>
      <c r="C44" s="87" t="s">
        <v>11</v>
      </c>
      <c r="D44" s="87" t="s">
        <v>21</v>
      </c>
      <c r="E44" s="31" t="s">
        <v>19</v>
      </c>
      <c r="F44" s="31" t="s">
        <v>319</v>
      </c>
      <c r="G44" s="5">
        <v>325.7</v>
      </c>
      <c r="H44" s="5">
        <v>322.3</v>
      </c>
      <c r="I44" s="11">
        <f t="shared" si="2"/>
        <v>98.956094565551126</v>
      </c>
      <c r="J44" s="35">
        <f t="shared" si="3"/>
        <v>-3.3999999999999773</v>
      </c>
    </row>
    <row r="45" spans="1:10">
      <c r="A45" s="8" t="s">
        <v>29</v>
      </c>
      <c r="B45" s="29" t="s">
        <v>860</v>
      </c>
      <c r="C45" s="86" t="s">
        <v>11</v>
      </c>
      <c r="D45" s="86" t="s">
        <v>28</v>
      </c>
      <c r="E45" s="29"/>
      <c r="F45" s="29"/>
      <c r="G45" s="6">
        <f>G48</f>
        <v>11.3</v>
      </c>
      <c r="H45" s="6">
        <f>H48</f>
        <v>11.3</v>
      </c>
      <c r="I45" s="9">
        <f t="shared" si="2"/>
        <v>100</v>
      </c>
      <c r="J45" s="34">
        <f t="shared" si="3"/>
        <v>0</v>
      </c>
    </row>
    <row r="46" spans="1:10" ht="25.5">
      <c r="A46" s="16" t="s">
        <v>487</v>
      </c>
      <c r="B46" s="29" t="s">
        <v>860</v>
      </c>
      <c r="C46" s="86" t="s">
        <v>11</v>
      </c>
      <c r="D46" s="86" t="s">
        <v>28</v>
      </c>
      <c r="E46" s="29" t="s">
        <v>486</v>
      </c>
      <c r="F46" s="29"/>
      <c r="G46" s="6">
        <f>G47</f>
        <v>11.3</v>
      </c>
      <c r="H46" s="6">
        <f>H47</f>
        <v>11.3</v>
      </c>
      <c r="I46" s="9">
        <f t="shared" si="2"/>
        <v>100</v>
      </c>
      <c r="J46" s="34">
        <f t="shared" si="3"/>
        <v>0</v>
      </c>
    </row>
    <row r="47" spans="1:10" ht="13.5">
      <c r="A47" s="15" t="s">
        <v>484</v>
      </c>
      <c r="B47" s="29" t="s">
        <v>860</v>
      </c>
      <c r="C47" s="86" t="s">
        <v>11</v>
      </c>
      <c r="D47" s="86" t="s">
        <v>28</v>
      </c>
      <c r="E47" s="29" t="s">
        <v>485</v>
      </c>
      <c r="F47" s="29"/>
      <c r="G47" s="6">
        <f>G48</f>
        <v>11.3</v>
      </c>
      <c r="H47" s="6">
        <f>H48</f>
        <v>11.3</v>
      </c>
      <c r="I47" s="9">
        <f t="shared" si="2"/>
        <v>100</v>
      </c>
      <c r="J47" s="34">
        <f t="shared" si="3"/>
        <v>0</v>
      </c>
    </row>
    <row r="48" spans="1:10" ht="63.75">
      <c r="A48" s="8" t="s">
        <v>31</v>
      </c>
      <c r="B48" s="29" t="s">
        <v>860</v>
      </c>
      <c r="C48" s="86" t="s">
        <v>11</v>
      </c>
      <c r="D48" s="86" t="s">
        <v>28</v>
      </c>
      <c r="E48" s="29" t="s">
        <v>30</v>
      </c>
      <c r="F48" s="29"/>
      <c r="G48" s="6">
        <f>SUM(G49)</f>
        <v>11.3</v>
      </c>
      <c r="H48" s="6">
        <f>SUM(H49)</f>
        <v>11.3</v>
      </c>
      <c r="I48" s="9">
        <f t="shared" si="2"/>
        <v>100</v>
      </c>
      <c r="J48" s="34">
        <f t="shared" si="3"/>
        <v>0</v>
      </c>
    </row>
    <row r="49" spans="1:10" ht="89.25">
      <c r="A49" s="10" t="s">
        <v>347</v>
      </c>
      <c r="B49" s="31" t="s">
        <v>860</v>
      </c>
      <c r="C49" s="87" t="s">
        <v>11</v>
      </c>
      <c r="D49" s="87" t="s">
        <v>28</v>
      </c>
      <c r="E49" s="31" t="s">
        <v>30</v>
      </c>
      <c r="F49" s="31" t="s">
        <v>318</v>
      </c>
      <c r="G49" s="5">
        <v>11.3</v>
      </c>
      <c r="H49" s="5">
        <v>11.3</v>
      </c>
      <c r="I49" s="11">
        <f t="shared" si="2"/>
        <v>100</v>
      </c>
      <c r="J49" s="35">
        <f t="shared" si="3"/>
        <v>0</v>
      </c>
    </row>
    <row r="50" spans="1:10">
      <c r="A50" s="8" t="s">
        <v>32</v>
      </c>
      <c r="B50" s="29" t="s">
        <v>860</v>
      </c>
      <c r="C50" s="86" t="s">
        <v>11</v>
      </c>
      <c r="D50" s="86" t="s">
        <v>7</v>
      </c>
      <c r="E50" s="29"/>
      <c r="F50" s="29"/>
      <c r="G50" s="6">
        <f>G53</f>
        <v>5444</v>
      </c>
      <c r="H50" s="6">
        <f>H53</f>
        <v>0</v>
      </c>
      <c r="I50" s="9">
        <f t="shared" si="2"/>
        <v>0</v>
      </c>
      <c r="J50" s="34">
        <f t="shared" si="3"/>
        <v>-5444</v>
      </c>
    </row>
    <row r="51" spans="1:10" ht="25.5">
      <c r="A51" s="16" t="s">
        <v>487</v>
      </c>
      <c r="B51" s="29" t="s">
        <v>860</v>
      </c>
      <c r="C51" s="86" t="s">
        <v>11</v>
      </c>
      <c r="D51" s="86" t="s">
        <v>7</v>
      </c>
      <c r="E51" s="29" t="s">
        <v>486</v>
      </c>
      <c r="F51" s="29"/>
      <c r="G51" s="6">
        <f>G52</f>
        <v>5444</v>
      </c>
      <c r="H51" s="6">
        <f>H52</f>
        <v>0</v>
      </c>
      <c r="I51" s="9">
        <f t="shared" si="2"/>
        <v>0</v>
      </c>
      <c r="J51" s="34">
        <f t="shared" si="3"/>
        <v>-5444</v>
      </c>
    </row>
    <row r="52" spans="1:10" ht="13.5">
      <c r="A52" s="15" t="s">
        <v>484</v>
      </c>
      <c r="B52" s="29" t="s">
        <v>860</v>
      </c>
      <c r="C52" s="86" t="s">
        <v>11</v>
      </c>
      <c r="D52" s="86" t="s">
        <v>7</v>
      </c>
      <c r="E52" s="29" t="s">
        <v>485</v>
      </c>
      <c r="F52" s="29"/>
      <c r="G52" s="6">
        <f>G53</f>
        <v>5444</v>
      </c>
      <c r="H52" s="6">
        <f>H53</f>
        <v>0</v>
      </c>
      <c r="I52" s="9">
        <f t="shared" si="2"/>
        <v>0</v>
      </c>
      <c r="J52" s="34">
        <f t="shared" si="3"/>
        <v>-5444</v>
      </c>
    </row>
    <row r="53" spans="1:10" ht="25.5">
      <c r="A53" s="8" t="s">
        <v>34</v>
      </c>
      <c r="B53" s="29" t="s">
        <v>860</v>
      </c>
      <c r="C53" s="86" t="s">
        <v>11</v>
      </c>
      <c r="D53" s="86" t="s">
        <v>7</v>
      </c>
      <c r="E53" s="29" t="s">
        <v>33</v>
      </c>
      <c r="F53" s="29"/>
      <c r="G53" s="6">
        <f>SUM(G54)</f>
        <v>5444</v>
      </c>
      <c r="H53" s="6">
        <f>SUM(H54)</f>
        <v>0</v>
      </c>
      <c r="I53" s="9">
        <f t="shared" si="2"/>
        <v>0</v>
      </c>
      <c r="J53" s="34">
        <f t="shared" si="3"/>
        <v>-5444</v>
      </c>
    </row>
    <row r="54" spans="1:10" ht="38.25">
      <c r="A54" s="10" t="s">
        <v>353</v>
      </c>
      <c r="B54" s="31" t="s">
        <v>860</v>
      </c>
      <c r="C54" s="87" t="s">
        <v>11</v>
      </c>
      <c r="D54" s="87" t="s">
        <v>7</v>
      </c>
      <c r="E54" s="31" t="s">
        <v>33</v>
      </c>
      <c r="F54" s="31" t="s">
        <v>319</v>
      </c>
      <c r="G54" s="5">
        <v>5444</v>
      </c>
      <c r="H54" s="5">
        <v>0</v>
      </c>
      <c r="I54" s="11">
        <f t="shared" si="2"/>
        <v>0</v>
      </c>
      <c r="J54" s="35">
        <f t="shared" si="3"/>
        <v>-5444</v>
      </c>
    </row>
    <row r="55" spans="1:10">
      <c r="A55" s="8" t="s">
        <v>36</v>
      </c>
      <c r="B55" s="29" t="s">
        <v>860</v>
      </c>
      <c r="C55" s="86" t="s">
        <v>11</v>
      </c>
      <c r="D55" s="86" t="s">
        <v>35</v>
      </c>
      <c r="E55" s="29"/>
      <c r="F55" s="29"/>
      <c r="G55" s="6">
        <f>G56+G69</f>
        <v>42186.8</v>
      </c>
      <c r="H55" s="6">
        <f>H56+H69</f>
        <v>41364.600000000006</v>
      </c>
      <c r="I55" s="9">
        <f t="shared" si="2"/>
        <v>98.051049143333941</v>
      </c>
      <c r="J55" s="34">
        <f t="shared" si="3"/>
        <v>-822.19999999999709</v>
      </c>
    </row>
    <row r="56" spans="1:10" ht="63.75">
      <c r="A56" s="20" t="s">
        <v>863</v>
      </c>
      <c r="B56" s="29" t="s">
        <v>860</v>
      </c>
      <c r="C56" s="86" t="s">
        <v>11</v>
      </c>
      <c r="D56" s="86" t="s">
        <v>35</v>
      </c>
      <c r="E56" s="29" t="s">
        <v>91</v>
      </c>
      <c r="F56" s="29"/>
      <c r="G56" s="6">
        <f>G57+G63</f>
        <v>725.4</v>
      </c>
      <c r="H56" s="6">
        <f>H57+H63</f>
        <v>721.3</v>
      </c>
      <c r="I56" s="9">
        <f t="shared" si="2"/>
        <v>99.434794596084913</v>
      </c>
      <c r="J56" s="34">
        <f t="shared" si="3"/>
        <v>-4.1000000000000227</v>
      </c>
    </row>
    <row r="57" spans="1:10" ht="54">
      <c r="A57" s="21" t="s">
        <v>493</v>
      </c>
      <c r="B57" s="29" t="s">
        <v>860</v>
      </c>
      <c r="C57" s="86" t="s">
        <v>11</v>
      </c>
      <c r="D57" s="86" t="s">
        <v>35</v>
      </c>
      <c r="E57" s="29" t="s">
        <v>494</v>
      </c>
      <c r="F57" s="29"/>
      <c r="G57" s="6">
        <f>G59+G61</f>
        <v>455</v>
      </c>
      <c r="H57" s="6">
        <f>H59+H61</f>
        <v>453.6</v>
      </c>
      <c r="I57" s="9">
        <f t="shared" si="2"/>
        <v>99.692307692307708</v>
      </c>
      <c r="J57" s="34">
        <f t="shared" si="3"/>
        <v>-1.3999999999999773</v>
      </c>
    </row>
    <row r="58" spans="1:10" ht="51">
      <c r="A58" s="32" t="s">
        <v>862</v>
      </c>
      <c r="B58" s="29" t="s">
        <v>860</v>
      </c>
      <c r="C58" s="86" t="s">
        <v>11</v>
      </c>
      <c r="D58" s="86" t="s">
        <v>35</v>
      </c>
      <c r="E58" s="29" t="s">
        <v>626</v>
      </c>
      <c r="F58" s="29"/>
      <c r="G58" s="6">
        <f>G59+G61</f>
        <v>455</v>
      </c>
      <c r="H58" s="6">
        <f>H59+H61</f>
        <v>453.6</v>
      </c>
      <c r="I58" s="9">
        <f t="shared" si="2"/>
        <v>99.692307692307708</v>
      </c>
      <c r="J58" s="34">
        <f t="shared" si="3"/>
        <v>-1.3999999999999773</v>
      </c>
    </row>
    <row r="59" spans="1:10" ht="25.5">
      <c r="A59" s="8" t="s">
        <v>38</v>
      </c>
      <c r="B59" s="29" t="s">
        <v>860</v>
      </c>
      <c r="C59" s="86" t="s">
        <v>11</v>
      </c>
      <c r="D59" s="86" t="s">
        <v>35</v>
      </c>
      <c r="E59" s="29" t="s">
        <v>37</v>
      </c>
      <c r="F59" s="29"/>
      <c r="G59" s="6">
        <f>G60</f>
        <v>200</v>
      </c>
      <c r="H59" s="6">
        <f>H60</f>
        <v>198.6</v>
      </c>
      <c r="I59" s="9">
        <f t="shared" si="2"/>
        <v>99.3</v>
      </c>
      <c r="J59" s="34">
        <f t="shared" si="3"/>
        <v>-1.4000000000000057</v>
      </c>
    </row>
    <row r="60" spans="1:10" ht="63.75">
      <c r="A60" s="10" t="s">
        <v>348</v>
      </c>
      <c r="B60" s="31" t="s">
        <v>860</v>
      </c>
      <c r="C60" s="87" t="s">
        <v>11</v>
      </c>
      <c r="D60" s="87" t="s">
        <v>35</v>
      </c>
      <c r="E60" s="31" t="s">
        <v>37</v>
      </c>
      <c r="F60" s="31" t="s">
        <v>318</v>
      </c>
      <c r="G60" s="5">
        <v>200</v>
      </c>
      <c r="H60" s="5">
        <v>198.6</v>
      </c>
      <c r="I60" s="11">
        <f t="shared" si="2"/>
        <v>99.3</v>
      </c>
      <c r="J60" s="35">
        <f t="shared" si="3"/>
        <v>-1.4000000000000057</v>
      </c>
    </row>
    <row r="61" spans="1:10">
      <c r="A61" s="8" t="s">
        <v>40</v>
      </c>
      <c r="B61" s="29" t="s">
        <v>860</v>
      </c>
      <c r="C61" s="86" t="s">
        <v>11</v>
      </c>
      <c r="D61" s="86" t="s">
        <v>35</v>
      </c>
      <c r="E61" s="29" t="s">
        <v>39</v>
      </c>
      <c r="F61" s="29"/>
      <c r="G61" s="6">
        <f>SUM(G62:G62)</f>
        <v>255</v>
      </c>
      <c r="H61" s="6">
        <f>SUM(H62:H62)</f>
        <v>255</v>
      </c>
      <c r="I61" s="9">
        <f t="shared" si="2"/>
        <v>100</v>
      </c>
      <c r="J61" s="34">
        <f t="shared" si="3"/>
        <v>0</v>
      </c>
    </row>
    <row r="62" spans="1:10" ht="38.25">
      <c r="A62" s="10" t="s">
        <v>742</v>
      </c>
      <c r="B62" s="31" t="s">
        <v>860</v>
      </c>
      <c r="C62" s="87" t="s">
        <v>11</v>
      </c>
      <c r="D62" s="87" t="s">
        <v>35</v>
      </c>
      <c r="E62" s="31" t="s">
        <v>39</v>
      </c>
      <c r="F62" s="31" t="s">
        <v>318</v>
      </c>
      <c r="G62" s="5">
        <v>255</v>
      </c>
      <c r="H62" s="5">
        <v>255</v>
      </c>
      <c r="I62" s="11">
        <f t="shared" si="2"/>
        <v>100</v>
      </c>
      <c r="J62" s="35">
        <f t="shared" si="3"/>
        <v>0</v>
      </c>
    </row>
    <row r="63" spans="1:10" ht="94.5">
      <c r="A63" s="21" t="s">
        <v>495</v>
      </c>
      <c r="B63" s="29" t="s">
        <v>860</v>
      </c>
      <c r="C63" s="86" t="s">
        <v>11</v>
      </c>
      <c r="D63" s="86" t="s">
        <v>35</v>
      </c>
      <c r="E63" s="29" t="s">
        <v>521</v>
      </c>
      <c r="F63" s="29"/>
      <c r="G63" s="6">
        <f>G64</f>
        <v>270.39999999999998</v>
      </c>
      <c r="H63" s="6">
        <f>H64</f>
        <v>267.7</v>
      </c>
      <c r="I63" s="9">
        <f t="shared" si="2"/>
        <v>99.001479289940832</v>
      </c>
      <c r="J63" s="34">
        <f t="shared" si="3"/>
        <v>-2.6999999999999886</v>
      </c>
    </row>
    <row r="64" spans="1:10" ht="51">
      <c r="A64" s="32" t="s">
        <v>864</v>
      </c>
      <c r="B64" s="29" t="s">
        <v>860</v>
      </c>
      <c r="C64" s="86" t="s">
        <v>11</v>
      </c>
      <c r="D64" s="86" t="s">
        <v>35</v>
      </c>
      <c r="E64" s="29" t="s">
        <v>627</v>
      </c>
      <c r="F64" s="29"/>
      <c r="G64" s="6">
        <f>G65+G67</f>
        <v>270.39999999999998</v>
      </c>
      <c r="H64" s="6">
        <f>H65+H67</f>
        <v>267.7</v>
      </c>
      <c r="I64" s="9">
        <f t="shared" si="2"/>
        <v>99.001479289940832</v>
      </c>
      <c r="J64" s="34">
        <f t="shared" si="3"/>
        <v>-2.6999999999999886</v>
      </c>
    </row>
    <row r="65" spans="1:10">
      <c r="A65" s="8" t="s">
        <v>43</v>
      </c>
      <c r="B65" s="29" t="s">
        <v>860</v>
      </c>
      <c r="C65" s="86" t="s">
        <v>11</v>
      </c>
      <c r="D65" s="86" t="s">
        <v>35</v>
      </c>
      <c r="E65" s="29" t="s">
        <v>42</v>
      </c>
      <c r="F65" s="29"/>
      <c r="G65" s="6">
        <f>SUM(G66)</f>
        <v>150</v>
      </c>
      <c r="H65" s="6">
        <f>SUM(H66)</f>
        <v>148</v>
      </c>
      <c r="I65" s="9">
        <f t="shared" si="2"/>
        <v>98.666666666666671</v>
      </c>
      <c r="J65" s="34">
        <f t="shared" si="3"/>
        <v>-2</v>
      </c>
    </row>
    <row r="66" spans="1:10" ht="25.5">
      <c r="A66" s="10" t="s">
        <v>388</v>
      </c>
      <c r="B66" s="31" t="s">
        <v>860</v>
      </c>
      <c r="C66" s="87" t="s">
        <v>11</v>
      </c>
      <c r="D66" s="87" t="s">
        <v>35</v>
      </c>
      <c r="E66" s="31" t="s">
        <v>42</v>
      </c>
      <c r="F66" s="31" t="s">
        <v>320</v>
      </c>
      <c r="G66" s="5">
        <v>150</v>
      </c>
      <c r="H66" s="5">
        <v>148</v>
      </c>
      <c r="I66" s="11">
        <f t="shared" si="2"/>
        <v>98.666666666666671</v>
      </c>
      <c r="J66" s="35">
        <f t="shared" si="3"/>
        <v>-2</v>
      </c>
    </row>
    <row r="67" spans="1:10">
      <c r="A67" s="8" t="s">
        <v>40</v>
      </c>
      <c r="B67" s="29" t="s">
        <v>860</v>
      </c>
      <c r="C67" s="86" t="s">
        <v>11</v>
      </c>
      <c r="D67" s="86" t="s">
        <v>35</v>
      </c>
      <c r="E67" s="29" t="s">
        <v>44</v>
      </c>
      <c r="F67" s="29"/>
      <c r="G67" s="6">
        <f>SUM(G68)</f>
        <v>120.4</v>
      </c>
      <c r="H67" s="6">
        <f>SUM(H68)</f>
        <v>119.7</v>
      </c>
      <c r="I67" s="9">
        <f t="shared" si="2"/>
        <v>99.418604651162795</v>
      </c>
      <c r="J67" s="34">
        <f t="shared" si="3"/>
        <v>-0.70000000000000284</v>
      </c>
    </row>
    <row r="68" spans="1:10" ht="38.25">
      <c r="A68" s="10" t="s">
        <v>349</v>
      </c>
      <c r="B68" s="31" t="s">
        <v>860</v>
      </c>
      <c r="C68" s="87" t="s">
        <v>11</v>
      </c>
      <c r="D68" s="87" t="s">
        <v>35</v>
      </c>
      <c r="E68" s="31" t="s">
        <v>44</v>
      </c>
      <c r="F68" s="31" t="s">
        <v>318</v>
      </c>
      <c r="G68" s="5">
        <v>120.4</v>
      </c>
      <c r="H68" s="5">
        <v>119.7</v>
      </c>
      <c r="I68" s="11">
        <f t="shared" si="2"/>
        <v>99.418604651162795</v>
      </c>
      <c r="J68" s="35">
        <f t="shared" si="3"/>
        <v>-0.70000000000000284</v>
      </c>
    </row>
    <row r="69" spans="1:10" ht="25.5">
      <c r="A69" s="16" t="s">
        <v>487</v>
      </c>
      <c r="B69" s="29" t="s">
        <v>860</v>
      </c>
      <c r="C69" s="86" t="s">
        <v>11</v>
      </c>
      <c r="D69" s="86" t="s">
        <v>35</v>
      </c>
      <c r="E69" s="29" t="s">
        <v>486</v>
      </c>
      <c r="F69" s="31"/>
      <c r="G69" s="6">
        <f>G70</f>
        <v>41461.4</v>
      </c>
      <c r="H69" s="6">
        <f>H70</f>
        <v>40643.300000000003</v>
      </c>
      <c r="I69" s="9">
        <f t="shared" si="2"/>
        <v>98.026839421727203</v>
      </c>
      <c r="J69" s="34">
        <f t="shared" si="3"/>
        <v>-818.09999999999854</v>
      </c>
    </row>
    <row r="70" spans="1:10" ht="13.5">
      <c r="A70" s="15" t="s">
        <v>484</v>
      </c>
      <c r="B70" s="29" t="s">
        <v>860</v>
      </c>
      <c r="C70" s="86" t="s">
        <v>11</v>
      </c>
      <c r="D70" s="86" t="s">
        <v>35</v>
      </c>
      <c r="E70" s="29" t="s">
        <v>485</v>
      </c>
      <c r="F70" s="29"/>
      <c r="G70" s="6">
        <f>G71+G74+G76+G78</f>
        <v>41461.4</v>
      </c>
      <c r="H70" s="6">
        <f>H71+H74+H76+H78</f>
        <v>40643.300000000003</v>
      </c>
      <c r="I70" s="9">
        <f t="shared" si="2"/>
        <v>98.026839421727203</v>
      </c>
      <c r="J70" s="34">
        <f t="shared" si="3"/>
        <v>-818.09999999999854</v>
      </c>
    </row>
    <row r="71" spans="1:10" ht="25.5">
      <c r="A71" s="8" t="s">
        <v>46</v>
      </c>
      <c r="B71" s="29" t="s">
        <v>860</v>
      </c>
      <c r="C71" s="86" t="s">
        <v>11</v>
      </c>
      <c r="D71" s="86" t="s">
        <v>35</v>
      </c>
      <c r="E71" s="29" t="s">
        <v>45</v>
      </c>
      <c r="F71" s="29"/>
      <c r="G71" s="6">
        <f>SUM(G72:G73)</f>
        <v>39859</v>
      </c>
      <c r="H71" s="6">
        <f>SUM(H72:H73)</f>
        <v>39184</v>
      </c>
      <c r="I71" s="9">
        <f t="shared" si="2"/>
        <v>98.306530520083285</v>
      </c>
      <c r="J71" s="34">
        <f t="shared" si="3"/>
        <v>-675</v>
      </c>
    </row>
    <row r="72" spans="1:10" ht="102">
      <c r="A72" s="10" t="s">
        <v>326</v>
      </c>
      <c r="B72" s="31" t="s">
        <v>860</v>
      </c>
      <c r="C72" s="87" t="s">
        <v>11</v>
      </c>
      <c r="D72" s="87" t="s">
        <v>35</v>
      </c>
      <c r="E72" s="31" t="s">
        <v>45</v>
      </c>
      <c r="F72" s="31" t="s">
        <v>317</v>
      </c>
      <c r="G72" s="5">
        <v>35031</v>
      </c>
      <c r="H72" s="5">
        <v>34584.400000000001</v>
      </c>
      <c r="I72" s="11">
        <f t="shared" si="2"/>
        <v>98.725129171305412</v>
      </c>
      <c r="J72" s="35">
        <f t="shared" si="3"/>
        <v>-446.59999999999854</v>
      </c>
    </row>
    <row r="73" spans="1:10" ht="63.75">
      <c r="A73" s="10" t="s">
        <v>350</v>
      </c>
      <c r="B73" s="31" t="s">
        <v>860</v>
      </c>
      <c r="C73" s="87" t="s">
        <v>11</v>
      </c>
      <c r="D73" s="87" t="s">
        <v>35</v>
      </c>
      <c r="E73" s="31" t="s">
        <v>45</v>
      </c>
      <c r="F73" s="31">
        <v>200</v>
      </c>
      <c r="G73" s="5">
        <v>4828</v>
      </c>
      <c r="H73" s="5">
        <v>4599.6000000000004</v>
      </c>
      <c r="I73" s="11">
        <f>H73/G73*100</f>
        <v>95.269262634631318</v>
      </c>
      <c r="J73" s="35">
        <f>H73-G73</f>
        <v>-228.39999999999964</v>
      </c>
    </row>
    <row r="74" spans="1:10" ht="25.5">
      <c r="A74" s="8" t="s">
        <v>34</v>
      </c>
      <c r="B74" s="29" t="s">
        <v>860</v>
      </c>
      <c r="C74" s="86" t="s">
        <v>11</v>
      </c>
      <c r="D74" s="86" t="s">
        <v>35</v>
      </c>
      <c r="E74" s="29" t="s">
        <v>33</v>
      </c>
      <c r="F74" s="29"/>
      <c r="G74" s="6">
        <f>SUM(G75)</f>
        <v>258.8</v>
      </c>
      <c r="H74" s="6">
        <f>SUM(H75)</f>
        <v>258.8</v>
      </c>
      <c r="I74" s="9">
        <f t="shared" si="2"/>
        <v>100</v>
      </c>
      <c r="J74" s="34">
        <f t="shared" si="3"/>
        <v>0</v>
      </c>
    </row>
    <row r="75" spans="1:10" ht="51">
      <c r="A75" s="10" t="s">
        <v>351</v>
      </c>
      <c r="B75" s="31" t="s">
        <v>860</v>
      </c>
      <c r="C75" s="87" t="s">
        <v>11</v>
      </c>
      <c r="D75" s="87" t="s">
        <v>35</v>
      </c>
      <c r="E75" s="31" t="s">
        <v>33</v>
      </c>
      <c r="F75" s="31" t="s">
        <v>318</v>
      </c>
      <c r="G75" s="5">
        <v>258.8</v>
      </c>
      <c r="H75" s="5">
        <v>258.8</v>
      </c>
      <c r="I75" s="11">
        <f t="shared" si="2"/>
        <v>100</v>
      </c>
      <c r="J75" s="35">
        <f t="shared" si="3"/>
        <v>0</v>
      </c>
    </row>
    <row r="76" spans="1:10" ht="38.25">
      <c r="A76" s="8" t="s">
        <v>701</v>
      </c>
      <c r="B76" s="29" t="s">
        <v>860</v>
      </c>
      <c r="C76" s="86" t="s">
        <v>11</v>
      </c>
      <c r="D76" s="86" t="s">
        <v>35</v>
      </c>
      <c r="E76" s="29" t="s">
        <v>700</v>
      </c>
      <c r="F76" s="29"/>
      <c r="G76" s="6">
        <f>SUM(G77)</f>
        <v>414.5</v>
      </c>
      <c r="H76" s="6">
        <f>SUM(H77)</f>
        <v>414.5</v>
      </c>
      <c r="I76" s="9">
        <f t="shared" si="2"/>
        <v>100</v>
      </c>
      <c r="J76" s="34">
        <f t="shared" si="3"/>
        <v>0</v>
      </c>
    </row>
    <row r="77" spans="1:10" ht="63.75">
      <c r="A77" s="10" t="s">
        <v>830</v>
      </c>
      <c r="B77" s="29" t="s">
        <v>860</v>
      </c>
      <c r="C77" s="87" t="s">
        <v>11</v>
      </c>
      <c r="D77" s="87" t="s">
        <v>35</v>
      </c>
      <c r="E77" s="31" t="s">
        <v>700</v>
      </c>
      <c r="F77" s="31" t="s">
        <v>318</v>
      </c>
      <c r="G77" s="5">
        <v>414.5</v>
      </c>
      <c r="H77" s="5">
        <v>414.5</v>
      </c>
      <c r="I77" s="11">
        <f t="shared" si="2"/>
        <v>100</v>
      </c>
      <c r="J77" s="35">
        <f t="shared" si="3"/>
        <v>0</v>
      </c>
    </row>
    <row r="78" spans="1:10" ht="89.25">
      <c r="A78" s="8" t="s">
        <v>703</v>
      </c>
      <c r="B78" s="29" t="s">
        <v>860</v>
      </c>
      <c r="C78" s="86" t="s">
        <v>11</v>
      </c>
      <c r="D78" s="86" t="s">
        <v>35</v>
      </c>
      <c r="E78" s="29" t="s">
        <v>704</v>
      </c>
      <c r="F78" s="29"/>
      <c r="G78" s="6">
        <f>G79</f>
        <v>929.1</v>
      </c>
      <c r="H78" s="6">
        <f>H79</f>
        <v>786</v>
      </c>
      <c r="I78" s="9">
        <f t="shared" si="2"/>
        <v>84.597998062641267</v>
      </c>
      <c r="J78" s="34">
        <f t="shared" si="3"/>
        <v>-143.10000000000002</v>
      </c>
    </row>
    <row r="79" spans="1:10" ht="153">
      <c r="A79" s="10" t="s">
        <v>878</v>
      </c>
      <c r="B79" s="31" t="s">
        <v>860</v>
      </c>
      <c r="C79" s="87" t="s">
        <v>11</v>
      </c>
      <c r="D79" s="87" t="s">
        <v>35</v>
      </c>
      <c r="E79" s="31" t="s">
        <v>704</v>
      </c>
      <c r="F79" s="31" t="s">
        <v>317</v>
      </c>
      <c r="G79" s="5">
        <v>929.1</v>
      </c>
      <c r="H79" s="5">
        <v>786</v>
      </c>
      <c r="I79" s="11">
        <f t="shared" si="2"/>
        <v>84.597998062641267</v>
      </c>
      <c r="J79" s="35">
        <f t="shared" si="3"/>
        <v>-143.10000000000002</v>
      </c>
    </row>
    <row r="80" spans="1:10" ht="38.25">
      <c r="A80" s="8" t="s">
        <v>47</v>
      </c>
      <c r="B80" s="29" t="s">
        <v>860</v>
      </c>
      <c r="C80" s="86" t="s">
        <v>17</v>
      </c>
      <c r="D80" s="86"/>
      <c r="E80" s="29"/>
      <c r="F80" s="29"/>
      <c r="G80" s="6">
        <f>G81+G94+G110</f>
        <v>7300.4</v>
      </c>
      <c r="H80" s="6">
        <f>H81+H94+H110</f>
        <v>7265.9</v>
      </c>
      <c r="I80" s="9">
        <f t="shared" si="2"/>
        <v>99.527423154895615</v>
      </c>
      <c r="J80" s="34">
        <f t="shared" si="3"/>
        <v>-34.5</v>
      </c>
    </row>
    <row r="81" spans="1:10">
      <c r="A81" s="8" t="s">
        <v>48</v>
      </c>
      <c r="B81" s="29" t="s">
        <v>860</v>
      </c>
      <c r="C81" s="86" t="s">
        <v>17</v>
      </c>
      <c r="D81" s="86" t="s">
        <v>21</v>
      </c>
      <c r="E81" s="29"/>
      <c r="F81" s="29"/>
      <c r="G81" s="6">
        <f t="shared" ref="G81:H82" si="7">G82</f>
        <v>1916.7</v>
      </c>
      <c r="H81" s="6">
        <f t="shared" si="7"/>
        <v>1908.7</v>
      </c>
      <c r="I81" s="9">
        <f t="shared" si="2"/>
        <v>99.582615954505144</v>
      </c>
      <c r="J81" s="34">
        <f t="shared" si="3"/>
        <v>-8</v>
      </c>
    </row>
    <row r="82" spans="1:10" ht="25.5">
      <c r="A82" s="16" t="s">
        <v>487</v>
      </c>
      <c r="B82" s="29" t="s">
        <v>860</v>
      </c>
      <c r="C82" s="86" t="s">
        <v>17</v>
      </c>
      <c r="D82" s="86" t="s">
        <v>21</v>
      </c>
      <c r="E82" s="29" t="s">
        <v>486</v>
      </c>
      <c r="F82" s="29"/>
      <c r="G82" s="6">
        <f t="shared" si="7"/>
        <v>1916.7</v>
      </c>
      <c r="H82" s="6">
        <f t="shared" si="7"/>
        <v>1908.7</v>
      </c>
      <c r="I82" s="9">
        <f>H82/G82*100</f>
        <v>99.582615954505144</v>
      </c>
      <c r="J82" s="34">
        <f>H82-G82</f>
        <v>-8</v>
      </c>
    </row>
    <row r="83" spans="1:10" ht="13.5">
      <c r="A83" s="15" t="s">
        <v>484</v>
      </c>
      <c r="B83" s="29" t="s">
        <v>860</v>
      </c>
      <c r="C83" s="86" t="s">
        <v>17</v>
      </c>
      <c r="D83" s="86" t="s">
        <v>21</v>
      </c>
      <c r="E83" s="29" t="s">
        <v>485</v>
      </c>
      <c r="F83" s="29"/>
      <c r="G83" s="6">
        <f>G84+G86+G89+G92</f>
        <v>1916.7</v>
      </c>
      <c r="H83" s="6">
        <f>H84+H86+H89+H92</f>
        <v>1908.7</v>
      </c>
      <c r="I83" s="9">
        <f>H83/G83*100</f>
        <v>99.582615954505144</v>
      </c>
      <c r="J83" s="34">
        <f>H83-G83</f>
        <v>-8</v>
      </c>
    </row>
    <row r="84" spans="1:10" ht="25.5">
      <c r="A84" s="8" t="s">
        <v>34</v>
      </c>
      <c r="B84" s="29" t="s">
        <v>860</v>
      </c>
      <c r="C84" s="86" t="s">
        <v>17</v>
      </c>
      <c r="D84" s="86" t="s">
        <v>21</v>
      </c>
      <c r="E84" s="29" t="s">
        <v>33</v>
      </c>
      <c r="F84" s="29"/>
      <c r="G84" s="6">
        <f>SUM(G85:G85)</f>
        <v>279</v>
      </c>
      <c r="H84" s="6">
        <f>SUM(H85:H85)</f>
        <v>279</v>
      </c>
      <c r="I84" s="9">
        <f t="shared" si="2"/>
        <v>100</v>
      </c>
      <c r="J84" s="34">
        <f t="shared" si="3"/>
        <v>0</v>
      </c>
    </row>
    <row r="85" spans="1:10" ht="51">
      <c r="A85" s="10" t="s">
        <v>351</v>
      </c>
      <c r="B85" s="31" t="s">
        <v>860</v>
      </c>
      <c r="C85" s="87" t="s">
        <v>17</v>
      </c>
      <c r="D85" s="87" t="s">
        <v>21</v>
      </c>
      <c r="E85" s="31" t="s">
        <v>33</v>
      </c>
      <c r="F85" s="31" t="s">
        <v>318</v>
      </c>
      <c r="G85" s="5">
        <v>279</v>
      </c>
      <c r="H85" s="5">
        <v>279</v>
      </c>
      <c r="I85" s="11">
        <f t="shared" si="2"/>
        <v>100</v>
      </c>
      <c r="J85" s="35">
        <f t="shared" si="3"/>
        <v>0</v>
      </c>
    </row>
    <row r="86" spans="1:10">
      <c r="A86" s="8" t="s">
        <v>40</v>
      </c>
      <c r="B86" s="29" t="s">
        <v>860</v>
      </c>
      <c r="C86" s="86" t="s">
        <v>17</v>
      </c>
      <c r="D86" s="86" t="s">
        <v>21</v>
      </c>
      <c r="E86" s="29" t="s">
        <v>98</v>
      </c>
      <c r="F86" s="29"/>
      <c r="G86" s="6">
        <f>SUM(G87:G88)</f>
        <v>308</v>
      </c>
      <c r="H86" s="6">
        <f>SUM(H87:H88)</f>
        <v>308</v>
      </c>
      <c r="I86" s="9">
        <f t="shared" si="2"/>
        <v>100</v>
      </c>
      <c r="J86" s="34">
        <f t="shared" si="3"/>
        <v>0</v>
      </c>
    </row>
    <row r="87" spans="1:10" ht="38.25">
      <c r="A87" s="10" t="s">
        <v>349</v>
      </c>
      <c r="B87" s="31" t="s">
        <v>860</v>
      </c>
      <c r="C87" s="87" t="s">
        <v>17</v>
      </c>
      <c r="D87" s="87" t="s">
        <v>21</v>
      </c>
      <c r="E87" s="31" t="s">
        <v>98</v>
      </c>
      <c r="F87" s="31" t="s">
        <v>318</v>
      </c>
      <c r="G87" s="5">
        <v>298</v>
      </c>
      <c r="H87" s="5">
        <v>298</v>
      </c>
      <c r="I87" s="11">
        <f t="shared" si="2"/>
        <v>100</v>
      </c>
      <c r="J87" s="35">
        <f t="shared" si="3"/>
        <v>0</v>
      </c>
    </row>
    <row r="88" spans="1:10" ht="25.5">
      <c r="A88" s="10" t="s">
        <v>390</v>
      </c>
      <c r="B88" s="31" t="s">
        <v>860</v>
      </c>
      <c r="C88" s="87" t="s">
        <v>17</v>
      </c>
      <c r="D88" s="87" t="s">
        <v>21</v>
      </c>
      <c r="E88" s="31" t="s">
        <v>98</v>
      </c>
      <c r="F88" s="31" t="s">
        <v>320</v>
      </c>
      <c r="G88" s="5">
        <v>10</v>
      </c>
      <c r="H88" s="5">
        <v>10</v>
      </c>
      <c r="I88" s="11">
        <f t="shared" si="2"/>
        <v>100</v>
      </c>
      <c r="J88" s="35">
        <f t="shared" si="3"/>
        <v>0</v>
      </c>
    </row>
    <row r="89" spans="1:10" ht="102">
      <c r="A89" s="8" t="s">
        <v>50</v>
      </c>
      <c r="B89" s="29" t="s">
        <v>860</v>
      </c>
      <c r="C89" s="86" t="s">
        <v>17</v>
      </c>
      <c r="D89" s="86" t="s">
        <v>21</v>
      </c>
      <c r="E89" s="29" t="s">
        <v>49</v>
      </c>
      <c r="F89" s="29"/>
      <c r="G89" s="6">
        <f>SUM(G90:G91)</f>
        <v>1201</v>
      </c>
      <c r="H89" s="6">
        <f>SUM(H90:H91)</f>
        <v>1201</v>
      </c>
      <c r="I89" s="9">
        <f t="shared" si="2"/>
        <v>100</v>
      </c>
      <c r="J89" s="34">
        <f t="shared" si="3"/>
        <v>0</v>
      </c>
    </row>
    <row r="90" spans="1:10" ht="178.5">
      <c r="A90" s="10" t="s">
        <v>327</v>
      </c>
      <c r="B90" s="31" t="s">
        <v>860</v>
      </c>
      <c r="C90" s="87" t="s">
        <v>17</v>
      </c>
      <c r="D90" s="87" t="s">
        <v>21</v>
      </c>
      <c r="E90" s="31" t="s">
        <v>49</v>
      </c>
      <c r="F90" s="31" t="s">
        <v>317</v>
      </c>
      <c r="G90" s="5">
        <v>1174</v>
      </c>
      <c r="H90" s="5">
        <v>1174</v>
      </c>
      <c r="I90" s="11">
        <f t="shared" si="2"/>
        <v>100</v>
      </c>
      <c r="J90" s="35">
        <f t="shared" si="3"/>
        <v>0</v>
      </c>
    </row>
    <row r="91" spans="1:10" ht="140.25">
      <c r="A91" s="10" t="s">
        <v>352</v>
      </c>
      <c r="B91" s="31" t="s">
        <v>860</v>
      </c>
      <c r="C91" s="87" t="s">
        <v>17</v>
      </c>
      <c r="D91" s="87" t="s">
        <v>21</v>
      </c>
      <c r="E91" s="31" t="s">
        <v>49</v>
      </c>
      <c r="F91" s="31" t="s">
        <v>318</v>
      </c>
      <c r="G91" s="5">
        <v>27</v>
      </c>
      <c r="H91" s="5">
        <v>27</v>
      </c>
      <c r="I91" s="11">
        <f t="shared" si="2"/>
        <v>100</v>
      </c>
      <c r="J91" s="35">
        <f t="shared" si="3"/>
        <v>0</v>
      </c>
    </row>
    <row r="92" spans="1:10" ht="25.5">
      <c r="A92" s="8" t="s">
        <v>20</v>
      </c>
      <c r="B92" s="29" t="s">
        <v>860</v>
      </c>
      <c r="C92" s="86" t="s">
        <v>17</v>
      </c>
      <c r="D92" s="86" t="s">
        <v>21</v>
      </c>
      <c r="E92" s="29" t="s">
        <v>19</v>
      </c>
      <c r="F92" s="31"/>
      <c r="G92" s="6">
        <f t="shared" ref="G92:H92" si="8">G93</f>
        <v>128.69999999999999</v>
      </c>
      <c r="H92" s="6">
        <f t="shared" si="8"/>
        <v>120.7</v>
      </c>
      <c r="I92" s="11">
        <f t="shared" si="2"/>
        <v>93.783993783993793</v>
      </c>
      <c r="J92" s="35">
        <f t="shared" si="3"/>
        <v>-7.9999999999999858</v>
      </c>
    </row>
    <row r="93" spans="1:10" ht="102">
      <c r="A93" s="10" t="s">
        <v>324</v>
      </c>
      <c r="B93" s="31" t="s">
        <v>860</v>
      </c>
      <c r="C93" s="87" t="s">
        <v>17</v>
      </c>
      <c r="D93" s="87" t="s">
        <v>21</v>
      </c>
      <c r="E93" s="31" t="s">
        <v>19</v>
      </c>
      <c r="F93" s="31" t="s">
        <v>317</v>
      </c>
      <c r="G93" s="5">
        <v>128.69999999999999</v>
      </c>
      <c r="H93" s="5">
        <v>120.7</v>
      </c>
      <c r="I93" s="11">
        <f t="shared" si="2"/>
        <v>93.783993783993793</v>
      </c>
      <c r="J93" s="35">
        <f t="shared" si="3"/>
        <v>-7.9999999999999858</v>
      </c>
    </row>
    <row r="94" spans="1:10" ht="51">
      <c r="A94" s="8" t="s">
        <v>705</v>
      </c>
      <c r="B94" s="29" t="s">
        <v>860</v>
      </c>
      <c r="C94" s="86" t="s">
        <v>17</v>
      </c>
      <c r="D94" s="86" t="s">
        <v>6</v>
      </c>
      <c r="E94" s="29"/>
      <c r="F94" s="29"/>
      <c r="G94" s="6">
        <f>G95</f>
        <v>4053.7</v>
      </c>
      <c r="H94" s="6">
        <f>H95</f>
        <v>4041.2999999999997</v>
      </c>
      <c r="I94" s="9">
        <f t="shared" si="2"/>
        <v>99.694106618644696</v>
      </c>
      <c r="J94" s="34">
        <f t="shared" si="3"/>
        <v>-12.400000000000091</v>
      </c>
    </row>
    <row r="95" spans="1:10" ht="51">
      <c r="A95" s="18" t="s">
        <v>489</v>
      </c>
      <c r="B95" s="29" t="s">
        <v>860</v>
      </c>
      <c r="C95" s="86" t="s">
        <v>17</v>
      </c>
      <c r="D95" s="86" t="s">
        <v>6</v>
      </c>
      <c r="E95" s="29" t="s">
        <v>11</v>
      </c>
      <c r="F95" s="29"/>
      <c r="G95" s="6">
        <f>G96</f>
        <v>4053.7</v>
      </c>
      <c r="H95" s="6">
        <f>H96</f>
        <v>4041.2999999999997</v>
      </c>
      <c r="I95" s="9">
        <f t="shared" si="2"/>
        <v>99.694106618644696</v>
      </c>
      <c r="J95" s="34">
        <f t="shared" si="3"/>
        <v>-12.400000000000091</v>
      </c>
    </row>
    <row r="96" spans="1:10" ht="54">
      <c r="A96" s="19" t="s">
        <v>496</v>
      </c>
      <c r="B96" s="29" t="s">
        <v>860</v>
      </c>
      <c r="C96" s="86" t="s">
        <v>17</v>
      </c>
      <c r="D96" s="86" t="s">
        <v>6</v>
      </c>
      <c r="E96" s="29" t="s">
        <v>520</v>
      </c>
      <c r="F96" s="29"/>
      <c r="G96" s="6">
        <f>G97+G107</f>
        <v>4053.7</v>
      </c>
      <c r="H96" s="6">
        <f>H97+H107</f>
        <v>4041.2999999999997</v>
      </c>
      <c r="I96" s="9">
        <f t="shared" si="2"/>
        <v>99.694106618644696</v>
      </c>
      <c r="J96" s="34">
        <f t="shared" si="3"/>
        <v>-12.400000000000091</v>
      </c>
    </row>
    <row r="97" spans="1:10" ht="25.5">
      <c r="A97" s="32" t="s">
        <v>595</v>
      </c>
      <c r="B97" s="29" t="s">
        <v>860</v>
      </c>
      <c r="C97" s="86" t="s">
        <v>17</v>
      </c>
      <c r="D97" s="86" t="s">
        <v>6</v>
      </c>
      <c r="E97" s="29" t="s">
        <v>628</v>
      </c>
      <c r="F97" s="29"/>
      <c r="G97" s="6">
        <f>G98+G101+G103+G105</f>
        <v>4047.7</v>
      </c>
      <c r="H97" s="6">
        <f>H98+H101+H103+H105</f>
        <v>4035.2999999999997</v>
      </c>
      <c r="I97" s="9">
        <f t="shared" si="2"/>
        <v>99.693653185759814</v>
      </c>
      <c r="J97" s="34">
        <f t="shared" si="3"/>
        <v>-12.400000000000091</v>
      </c>
    </row>
    <row r="98" spans="1:10" ht="25.5">
      <c r="A98" s="8" t="s">
        <v>46</v>
      </c>
      <c r="B98" s="29" t="s">
        <v>860</v>
      </c>
      <c r="C98" s="86" t="s">
        <v>17</v>
      </c>
      <c r="D98" s="86" t="s">
        <v>6</v>
      </c>
      <c r="E98" s="29" t="s">
        <v>52</v>
      </c>
      <c r="F98" s="29"/>
      <c r="G98" s="6">
        <f>SUM(G99:G100)</f>
        <v>3829</v>
      </c>
      <c r="H98" s="6">
        <f>SUM(H99:H100)</f>
        <v>3817.7</v>
      </c>
      <c r="I98" s="9">
        <f t="shared" si="2"/>
        <v>99.704883781666226</v>
      </c>
      <c r="J98" s="34">
        <f t="shared" si="3"/>
        <v>-11.300000000000182</v>
      </c>
    </row>
    <row r="99" spans="1:10" ht="102">
      <c r="A99" s="10" t="s">
        <v>879</v>
      </c>
      <c r="B99" s="31" t="s">
        <v>860</v>
      </c>
      <c r="C99" s="87" t="s">
        <v>17</v>
      </c>
      <c r="D99" s="87" t="s">
        <v>6</v>
      </c>
      <c r="E99" s="31" t="s">
        <v>52</v>
      </c>
      <c r="F99" s="31" t="s">
        <v>317</v>
      </c>
      <c r="G99" s="5">
        <v>2986</v>
      </c>
      <c r="H99" s="5">
        <v>2975.5</v>
      </c>
      <c r="I99" s="11">
        <f t="shared" si="2"/>
        <v>99.648359008707303</v>
      </c>
      <c r="J99" s="35">
        <f t="shared" si="3"/>
        <v>-10.5</v>
      </c>
    </row>
    <row r="100" spans="1:10" ht="63.75">
      <c r="A100" s="10" t="s">
        <v>350</v>
      </c>
      <c r="B100" s="31" t="s">
        <v>860</v>
      </c>
      <c r="C100" s="87" t="s">
        <v>17</v>
      </c>
      <c r="D100" s="87" t="s">
        <v>6</v>
      </c>
      <c r="E100" s="31" t="s">
        <v>52</v>
      </c>
      <c r="F100" s="31" t="s">
        <v>318</v>
      </c>
      <c r="G100" s="5">
        <v>843</v>
      </c>
      <c r="H100" s="5">
        <v>842.2</v>
      </c>
      <c r="I100" s="11">
        <f t="shared" si="2"/>
        <v>99.905100830367743</v>
      </c>
      <c r="J100" s="35">
        <f t="shared" si="3"/>
        <v>-0.79999999999995453</v>
      </c>
    </row>
    <row r="101" spans="1:10" ht="38.25">
      <c r="A101" s="8" t="s">
        <v>897</v>
      </c>
      <c r="B101" s="29" t="s">
        <v>860</v>
      </c>
      <c r="C101" s="86" t="s">
        <v>17</v>
      </c>
      <c r="D101" s="86" t="s">
        <v>6</v>
      </c>
      <c r="E101" s="29" t="s">
        <v>53</v>
      </c>
      <c r="F101" s="29"/>
      <c r="G101" s="6">
        <f>SUM(G102)</f>
        <v>104</v>
      </c>
      <c r="H101" s="6">
        <f>SUM(H102)</f>
        <v>103</v>
      </c>
      <c r="I101" s="9">
        <f t="shared" ref="I101:I220" si="9">H101/G101*100</f>
        <v>99.038461538461547</v>
      </c>
      <c r="J101" s="34">
        <f t="shared" ref="J101:J220" si="10">H101-G101</f>
        <v>-1</v>
      </c>
    </row>
    <row r="102" spans="1:10" ht="63.75">
      <c r="A102" s="10" t="s">
        <v>898</v>
      </c>
      <c r="B102" s="31" t="s">
        <v>860</v>
      </c>
      <c r="C102" s="87" t="s">
        <v>17</v>
      </c>
      <c r="D102" s="87" t="s">
        <v>6</v>
      </c>
      <c r="E102" s="31" t="s">
        <v>53</v>
      </c>
      <c r="F102" s="31" t="s">
        <v>318</v>
      </c>
      <c r="G102" s="5">
        <v>104</v>
      </c>
      <c r="H102" s="5">
        <v>103</v>
      </c>
      <c r="I102" s="11">
        <f t="shared" si="9"/>
        <v>99.038461538461547</v>
      </c>
      <c r="J102" s="35">
        <f t="shared" si="10"/>
        <v>-1</v>
      </c>
    </row>
    <row r="103" spans="1:10">
      <c r="A103" s="8" t="s">
        <v>40</v>
      </c>
      <c r="B103" s="29" t="s">
        <v>860</v>
      </c>
      <c r="C103" s="86" t="s">
        <v>17</v>
      </c>
      <c r="D103" s="86" t="s">
        <v>6</v>
      </c>
      <c r="E103" s="29" t="s">
        <v>54</v>
      </c>
      <c r="F103" s="29"/>
      <c r="G103" s="6">
        <f>SUM(G104)</f>
        <v>22</v>
      </c>
      <c r="H103" s="6">
        <f>SUM(H104)</f>
        <v>21.9</v>
      </c>
      <c r="I103" s="11">
        <f t="shared" si="9"/>
        <v>99.545454545454533</v>
      </c>
      <c r="J103" s="35">
        <f t="shared" si="10"/>
        <v>-0.10000000000000142</v>
      </c>
    </row>
    <row r="104" spans="1:10" ht="38.25">
      <c r="A104" s="10" t="s">
        <v>349</v>
      </c>
      <c r="B104" s="31" t="s">
        <v>860</v>
      </c>
      <c r="C104" s="87" t="s">
        <v>17</v>
      </c>
      <c r="D104" s="87" t="s">
        <v>6</v>
      </c>
      <c r="E104" s="31" t="s">
        <v>54</v>
      </c>
      <c r="F104" s="31" t="s">
        <v>318</v>
      </c>
      <c r="G104" s="5">
        <v>22</v>
      </c>
      <c r="H104" s="5">
        <v>21.9</v>
      </c>
      <c r="I104" s="11">
        <f t="shared" si="9"/>
        <v>99.545454545454533</v>
      </c>
      <c r="J104" s="35">
        <f t="shared" si="10"/>
        <v>-0.10000000000000142</v>
      </c>
    </row>
    <row r="105" spans="1:10" ht="51">
      <c r="A105" s="8" t="s">
        <v>702</v>
      </c>
      <c r="B105" s="29" t="s">
        <v>860</v>
      </c>
      <c r="C105" s="86" t="s">
        <v>17</v>
      </c>
      <c r="D105" s="86" t="s">
        <v>6</v>
      </c>
      <c r="E105" s="29" t="s">
        <v>706</v>
      </c>
      <c r="F105" s="29"/>
      <c r="G105" s="6">
        <f>G106</f>
        <v>92.7</v>
      </c>
      <c r="H105" s="6">
        <f>H106</f>
        <v>92.7</v>
      </c>
      <c r="I105" s="11">
        <f t="shared" si="9"/>
        <v>100</v>
      </c>
      <c r="J105" s="35">
        <f t="shared" si="10"/>
        <v>0</v>
      </c>
    </row>
    <row r="106" spans="1:10" ht="127.5">
      <c r="A106" s="10" t="s">
        <v>880</v>
      </c>
      <c r="B106" s="31" t="s">
        <v>860</v>
      </c>
      <c r="C106" s="87" t="s">
        <v>17</v>
      </c>
      <c r="D106" s="87" t="s">
        <v>6</v>
      </c>
      <c r="E106" s="31" t="s">
        <v>706</v>
      </c>
      <c r="F106" s="31" t="s">
        <v>317</v>
      </c>
      <c r="G106" s="5">
        <v>92.7</v>
      </c>
      <c r="H106" s="5">
        <v>92.7</v>
      </c>
      <c r="I106" s="11">
        <f t="shared" si="9"/>
        <v>100</v>
      </c>
      <c r="J106" s="35">
        <f t="shared" si="10"/>
        <v>0</v>
      </c>
    </row>
    <row r="107" spans="1:10" ht="51">
      <c r="A107" s="32" t="s">
        <v>596</v>
      </c>
      <c r="B107" s="29" t="s">
        <v>860</v>
      </c>
      <c r="C107" s="86" t="s">
        <v>17</v>
      </c>
      <c r="D107" s="86" t="s">
        <v>6</v>
      </c>
      <c r="E107" s="29" t="s">
        <v>629</v>
      </c>
      <c r="F107" s="31"/>
      <c r="G107" s="6">
        <f>G108</f>
        <v>6</v>
      </c>
      <c r="H107" s="6">
        <f>H108</f>
        <v>6</v>
      </c>
      <c r="I107" s="9">
        <f t="shared" si="9"/>
        <v>100</v>
      </c>
      <c r="J107" s="34">
        <f t="shared" si="10"/>
        <v>0</v>
      </c>
    </row>
    <row r="108" spans="1:10">
      <c r="A108" s="8" t="s">
        <v>40</v>
      </c>
      <c r="B108" s="29" t="s">
        <v>860</v>
      </c>
      <c r="C108" s="86" t="s">
        <v>17</v>
      </c>
      <c r="D108" s="86" t="s">
        <v>6</v>
      </c>
      <c r="E108" s="29" t="s">
        <v>55</v>
      </c>
      <c r="F108" s="29"/>
      <c r="G108" s="6">
        <f>SUM(G109)</f>
        <v>6</v>
      </c>
      <c r="H108" s="6">
        <f>SUM(H109)</f>
        <v>6</v>
      </c>
      <c r="I108" s="9">
        <f t="shared" si="9"/>
        <v>100</v>
      </c>
      <c r="J108" s="34">
        <f t="shared" si="10"/>
        <v>0</v>
      </c>
    </row>
    <row r="109" spans="1:10" ht="38.25">
      <c r="A109" s="10" t="s">
        <v>349</v>
      </c>
      <c r="B109" s="31" t="s">
        <v>860</v>
      </c>
      <c r="C109" s="87" t="s">
        <v>17</v>
      </c>
      <c r="D109" s="87" t="s">
        <v>6</v>
      </c>
      <c r="E109" s="31" t="s">
        <v>55</v>
      </c>
      <c r="F109" s="31" t="s">
        <v>318</v>
      </c>
      <c r="G109" s="5">
        <v>6</v>
      </c>
      <c r="H109" s="5">
        <v>6</v>
      </c>
      <c r="I109" s="11">
        <f t="shared" si="9"/>
        <v>100</v>
      </c>
      <c r="J109" s="35">
        <f t="shared" si="10"/>
        <v>0</v>
      </c>
    </row>
    <row r="110" spans="1:10" ht="38.25">
      <c r="A110" s="8" t="s">
        <v>57</v>
      </c>
      <c r="B110" s="29" t="s">
        <v>860</v>
      </c>
      <c r="C110" s="86" t="s">
        <v>17</v>
      </c>
      <c r="D110" s="86" t="s">
        <v>56</v>
      </c>
      <c r="E110" s="29"/>
      <c r="F110" s="29"/>
      <c r="G110" s="6">
        <f>G111+G127</f>
        <v>1330</v>
      </c>
      <c r="H110" s="6">
        <f>H111+H127</f>
        <v>1315.8999999999999</v>
      </c>
      <c r="I110" s="9">
        <f t="shared" si="9"/>
        <v>98.939849624060145</v>
      </c>
      <c r="J110" s="34">
        <f t="shared" si="10"/>
        <v>-14.100000000000136</v>
      </c>
    </row>
    <row r="111" spans="1:10" ht="51">
      <c r="A111" s="18" t="s">
        <v>489</v>
      </c>
      <c r="B111" s="29" t="s">
        <v>860</v>
      </c>
      <c r="C111" s="86" t="s">
        <v>17</v>
      </c>
      <c r="D111" s="86" t="s">
        <v>56</v>
      </c>
      <c r="E111" s="29" t="s">
        <v>11</v>
      </c>
      <c r="F111" s="29"/>
      <c r="G111" s="6">
        <f>G112+G119+G123</f>
        <v>1231</v>
      </c>
      <c r="H111" s="6">
        <f>H112+H119+H123</f>
        <v>1224.0999999999999</v>
      </c>
      <c r="I111" s="9">
        <f t="shared" si="9"/>
        <v>99.43948009748172</v>
      </c>
      <c r="J111" s="34">
        <f t="shared" si="10"/>
        <v>-6.9000000000000909</v>
      </c>
    </row>
    <row r="112" spans="1:10" ht="40.5">
      <c r="A112" s="15" t="s">
        <v>497</v>
      </c>
      <c r="B112" s="29" t="s">
        <v>860</v>
      </c>
      <c r="C112" s="86" t="s">
        <v>17</v>
      </c>
      <c r="D112" s="86" t="s">
        <v>56</v>
      </c>
      <c r="E112" s="29" t="s">
        <v>519</v>
      </c>
      <c r="F112" s="29"/>
      <c r="G112" s="6">
        <f>G113+G116</f>
        <v>441</v>
      </c>
      <c r="H112" s="6">
        <f>H113+H116</f>
        <v>434.8</v>
      </c>
      <c r="I112" s="9">
        <f t="shared" si="9"/>
        <v>98.59410430839003</v>
      </c>
      <c r="J112" s="34">
        <f t="shared" si="10"/>
        <v>-6.1999999999999886</v>
      </c>
    </row>
    <row r="113" spans="1:10" ht="38.25">
      <c r="A113" s="32" t="s">
        <v>597</v>
      </c>
      <c r="B113" s="29" t="s">
        <v>860</v>
      </c>
      <c r="C113" s="86" t="s">
        <v>17</v>
      </c>
      <c r="D113" s="86" t="s">
        <v>56</v>
      </c>
      <c r="E113" s="29" t="s">
        <v>630</v>
      </c>
      <c r="F113" s="29"/>
      <c r="G113" s="6">
        <f>G114</f>
        <v>350</v>
      </c>
      <c r="H113" s="6">
        <f>H114</f>
        <v>350</v>
      </c>
      <c r="I113" s="9">
        <f t="shared" si="9"/>
        <v>100</v>
      </c>
      <c r="J113" s="34">
        <f t="shared" si="10"/>
        <v>0</v>
      </c>
    </row>
    <row r="114" spans="1:10" ht="25.5">
      <c r="A114" s="8" t="s">
        <v>59</v>
      </c>
      <c r="B114" s="29" t="s">
        <v>860</v>
      </c>
      <c r="C114" s="86" t="s">
        <v>17</v>
      </c>
      <c r="D114" s="86" t="s">
        <v>56</v>
      </c>
      <c r="E114" s="29" t="s">
        <v>58</v>
      </c>
      <c r="F114" s="29"/>
      <c r="G114" s="6">
        <f>SUM(G115)</f>
        <v>350</v>
      </c>
      <c r="H114" s="6">
        <f>SUM(H115)</f>
        <v>350</v>
      </c>
      <c r="I114" s="9">
        <f t="shared" si="9"/>
        <v>100</v>
      </c>
      <c r="J114" s="34">
        <f t="shared" si="10"/>
        <v>0</v>
      </c>
    </row>
    <row r="115" spans="1:10" ht="51">
      <c r="A115" s="10" t="s">
        <v>429</v>
      </c>
      <c r="B115" s="31" t="s">
        <v>860</v>
      </c>
      <c r="C115" s="87" t="s">
        <v>17</v>
      </c>
      <c r="D115" s="87" t="s">
        <v>56</v>
      </c>
      <c r="E115" s="31" t="s">
        <v>58</v>
      </c>
      <c r="F115" s="31" t="s">
        <v>318</v>
      </c>
      <c r="G115" s="5">
        <v>350</v>
      </c>
      <c r="H115" s="5">
        <v>350</v>
      </c>
      <c r="I115" s="9">
        <f t="shared" si="9"/>
        <v>100</v>
      </c>
      <c r="J115" s="35">
        <f t="shared" si="10"/>
        <v>0</v>
      </c>
    </row>
    <row r="116" spans="1:10" ht="38.25">
      <c r="A116" s="32" t="s">
        <v>598</v>
      </c>
      <c r="B116" s="29" t="s">
        <v>860</v>
      </c>
      <c r="C116" s="86" t="s">
        <v>17</v>
      </c>
      <c r="D116" s="86" t="s">
        <v>56</v>
      </c>
      <c r="E116" s="29" t="s">
        <v>631</v>
      </c>
      <c r="F116" s="31"/>
      <c r="G116" s="6">
        <f>SUM(G117)</f>
        <v>91</v>
      </c>
      <c r="H116" s="6">
        <f>SUM(H117)</f>
        <v>84.8</v>
      </c>
      <c r="I116" s="9">
        <f t="shared" si="9"/>
        <v>93.186813186813183</v>
      </c>
      <c r="J116" s="34">
        <f t="shared" si="10"/>
        <v>-6.2000000000000028</v>
      </c>
    </row>
    <row r="117" spans="1:10">
      <c r="A117" s="8" t="s">
        <v>40</v>
      </c>
      <c r="B117" s="29" t="s">
        <v>860</v>
      </c>
      <c r="C117" s="86" t="s">
        <v>17</v>
      </c>
      <c r="D117" s="86" t="s">
        <v>56</v>
      </c>
      <c r="E117" s="29" t="s">
        <v>60</v>
      </c>
      <c r="F117" s="29"/>
      <c r="G117" s="6">
        <f>SUM(G118)</f>
        <v>91</v>
      </c>
      <c r="H117" s="6">
        <f>SUM(H118)</f>
        <v>84.8</v>
      </c>
      <c r="I117" s="9">
        <f t="shared" si="9"/>
        <v>93.186813186813183</v>
      </c>
      <c r="J117" s="34">
        <f t="shared" si="10"/>
        <v>-6.2000000000000028</v>
      </c>
    </row>
    <row r="118" spans="1:10" ht="38.25">
      <c r="A118" s="10" t="s">
        <v>430</v>
      </c>
      <c r="B118" s="31" t="s">
        <v>860</v>
      </c>
      <c r="C118" s="87" t="s">
        <v>17</v>
      </c>
      <c r="D118" s="87" t="s">
        <v>56</v>
      </c>
      <c r="E118" s="31" t="s">
        <v>60</v>
      </c>
      <c r="F118" s="31" t="s">
        <v>318</v>
      </c>
      <c r="G118" s="5">
        <v>91</v>
      </c>
      <c r="H118" s="5">
        <v>84.8</v>
      </c>
      <c r="I118" s="11">
        <f t="shared" si="9"/>
        <v>93.186813186813183</v>
      </c>
      <c r="J118" s="35">
        <f t="shared" si="10"/>
        <v>-6.2000000000000028</v>
      </c>
    </row>
    <row r="119" spans="1:10" ht="25.5">
      <c r="A119" s="8" t="s">
        <v>899</v>
      </c>
      <c r="B119" s="29" t="s">
        <v>860</v>
      </c>
      <c r="C119" s="86" t="s">
        <v>17</v>
      </c>
      <c r="D119" s="86" t="s">
        <v>56</v>
      </c>
      <c r="E119" s="29" t="s">
        <v>707</v>
      </c>
      <c r="F119" s="29"/>
      <c r="G119" s="6">
        <f t="shared" ref="G119:H121" si="11">G120</f>
        <v>190</v>
      </c>
      <c r="H119" s="6">
        <f t="shared" si="11"/>
        <v>189.3</v>
      </c>
      <c r="I119" s="9">
        <f t="shared" si="9"/>
        <v>99.631578947368425</v>
      </c>
      <c r="J119" s="34">
        <f t="shared" si="10"/>
        <v>-0.69999999999998863</v>
      </c>
    </row>
    <row r="120" spans="1:10" ht="51">
      <c r="A120" s="8" t="s">
        <v>713</v>
      </c>
      <c r="B120" s="29" t="s">
        <v>860</v>
      </c>
      <c r="C120" s="86" t="s">
        <v>17</v>
      </c>
      <c r="D120" s="86" t="s">
        <v>56</v>
      </c>
      <c r="E120" s="29" t="s">
        <v>708</v>
      </c>
      <c r="F120" s="29"/>
      <c r="G120" s="6">
        <f t="shared" si="11"/>
        <v>190</v>
      </c>
      <c r="H120" s="6">
        <f t="shared" si="11"/>
        <v>189.3</v>
      </c>
      <c r="I120" s="9">
        <f t="shared" si="9"/>
        <v>99.631578947368425</v>
      </c>
      <c r="J120" s="34">
        <f t="shared" si="10"/>
        <v>-0.69999999999998863</v>
      </c>
    </row>
    <row r="121" spans="1:10">
      <c r="A121" s="8" t="s">
        <v>40</v>
      </c>
      <c r="B121" s="29" t="s">
        <v>860</v>
      </c>
      <c r="C121" s="86" t="s">
        <v>17</v>
      </c>
      <c r="D121" s="86" t="s">
        <v>56</v>
      </c>
      <c r="E121" s="29" t="s">
        <v>709</v>
      </c>
      <c r="F121" s="29"/>
      <c r="G121" s="6">
        <f t="shared" si="11"/>
        <v>190</v>
      </c>
      <c r="H121" s="6">
        <f t="shared" si="11"/>
        <v>189.3</v>
      </c>
      <c r="I121" s="9">
        <f t="shared" si="9"/>
        <v>99.631578947368425</v>
      </c>
      <c r="J121" s="34">
        <f t="shared" si="10"/>
        <v>-0.69999999999998863</v>
      </c>
    </row>
    <row r="122" spans="1:10" ht="38.25">
      <c r="A122" s="10" t="s">
        <v>430</v>
      </c>
      <c r="B122" s="31" t="s">
        <v>860</v>
      </c>
      <c r="C122" s="87" t="s">
        <v>17</v>
      </c>
      <c r="D122" s="87" t="s">
        <v>56</v>
      </c>
      <c r="E122" s="31" t="s">
        <v>709</v>
      </c>
      <c r="F122" s="31" t="s">
        <v>318</v>
      </c>
      <c r="G122" s="5">
        <v>190</v>
      </c>
      <c r="H122" s="5">
        <v>189.3</v>
      </c>
      <c r="I122" s="11">
        <f t="shared" si="9"/>
        <v>99.631578947368425</v>
      </c>
      <c r="J122" s="35">
        <f t="shared" si="10"/>
        <v>-0.69999999999998863</v>
      </c>
    </row>
    <row r="123" spans="1:10" ht="38.25">
      <c r="A123" s="8" t="s">
        <v>900</v>
      </c>
      <c r="B123" s="29" t="s">
        <v>860</v>
      </c>
      <c r="C123" s="86" t="s">
        <v>17</v>
      </c>
      <c r="D123" s="86" t="s">
        <v>56</v>
      </c>
      <c r="E123" s="29" t="s">
        <v>710</v>
      </c>
      <c r="F123" s="31"/>
      <c r="G123" s="5">
        <f t="shared" ref="G123:H125" si="12">G124</f>
        <v>600</v>
      </c>
      <c r="H123" s="5">
        <f t="shared" si="12"/>
        <v>600</v>
      </c>
      <c r="I123" s="11">
        <f t="shared" si="9"/>
        <v>100</v>
      </c>
      <c r="J123" s="35">
        <f t="shared" si="10"/>
        <v>0</v>
      </c>
    </row>
    <row r="124" spans="1:10" ht="38.25">
      <c r="A124" s="8" t="s">
        <v>714</v>
      </c>
      <c r="B124" s="29" t="s">
        <v>860</v>
      </c>
      <c r="C124" s="86" t="s">
        <v>17</v>
      </c>
      <c r="D124" s="86" t="s">
        <v>56</v>
      </c>
      <c r="E124" s="29" t="s">
        <v>711</v>
      </c>
      <c r="F124" s="31"/>
      <c r="G124" s="5">
        <f t="shared" si="12"/>
        <v>600</v>
      </c>
      <c r="H124" s="5">
        <f t="shared" si="12"/>
        <v>600</v>
      </c>
      <c r="I124" s="11">
        <f t="shared" si="9"/>
        <v>100</v>
      </c>
      <c r="J124" s="35">
        <f t="shared" si="10"/>
        <v>0</v>
      </c>
    </row>
    <row r="125" spans="1:10" ht="38.25">
      <c r="A125" s="8" t="s">
        <v>715</v>
      </c>
      <c r="B125" s="29" t="s">
        <v>860</v>
      </c>
      <c r="C125" s="86" t="s">
        <v>17</v>
      </c>
      <c r="D125" s="86" t="s">
        <v>56</v>
      </c>
      <c r="E125" s="29" t="s">
        <v>712</v>
      </c>
      <c r="F125" s="31"/>
      <c r="G125" s="5">
        <f t="shared" si="12"/>
        <v>600</v>
      </c>
      <c r="H125" s="5">
        <f t="shared" si="12"/>
        <v>600</v>
      </c>
      <c r="I125" s="11">
        <f t="shared" si="9"/>
        <v>100</v>
      </c>
      <c r="J125" s="35">
        <f t="shared" si="10"/>
        <v>0</v>
      </c>
    </row>
    <row r="126" spans="1:10" ht="63.75">
      <c r="A126" s="10" t="s">
        <v>716</v>
      </c>
      <c r="B126" s="31" t="s">
        <v>860</v>
      </c>
      <c r="C126" s="87" t="s">
        <v>17</v>
      </c>
      <c r="D126" s="87" t="s">
        <v>56</v>
      </c>
      <c r="E126" s="31" t="s">
        <v>712</v>
      </c>
      <c r="F126" s="31" t="s">
        <v>318</v>
      </c>
      <c r="G126" s="5">
        <v>600</v>
      </c>
      <c r="H126" s="5">
        <v>600</v>
      </c>
      <c r="I126" s="11">
        <f t="shared" si="9"/>
        <v>100</v>
      </c>
      <c r="J126" s="35">
        <f t="shared" si="10"/>
        <v>0</v>
      </c>
    </row>
    <row r="127" spans="1:10" ht="25.5">
      <c r="A127" s="16" t="s">
        <v>487</v>
      </c>
      <c r="B127" s="29" t="s">
        <v>860</v>
      </c>
      <c r="C127" s="86" t="s">
        <v>17</v>
      </c>
      <c r="D127" s="86" t="s">
        <v>56</v>
      </c>
      <c r="E127" s="29" t="s">
        <v>486</v>
      </c>
      <c r="F127" s="31"/>
      <c r="G127" s="6">
        <f t="shared" ref="G127:H129" si="13">G128</f>
        <v>99</v>
      </c>
      <c r="H127" s="6">
        <f t="shared" si="13"/>
        <v>91.8</v>
      </c>
      <c r="I127" s="9">
        <f t="shared" si="9"/>
        <v>92.72727272727272</v>
      </c>
      <c r="J127" s="34">
        <f t="shared" si="10"/>
        <v>-7.2000000000000028</v>
      </c>
    </row>
    <row r="128" spans="1:10" ht="13.5">
      <c r="A128" s="15" t="s">
        <v>484</v>
      </c>
      <c r="B128" s="29" t="s">
        <v>860</v>
      </c>
      <c r="C128" s="86" t="s">
        <v>17</v>
      </c>
      <c r="D128" s="86" t="s">
        <v>56</v>
      </c>
      <c r="E128" s="29" t="s">
        <v>485</v>
      </c>
      <c r="F128" s="31"/>
      <c r="G128" s="6">
        <f t="shared" si="13"/>
        <v>99</v>
      </c>
      <c r="H128" s="6">
        <f t="shared" si="13"/>
        <v>91.8</v>
      </c>
      <c r="I128" s="9">
        <f t="shared" si="9"/>
        <v>92.72727272727272</v>
      </c>
      <c r="J128" s="34">
        <f t="shared" si="10"/>
        <v>-7.2000000000000028</v>
      </c>
    </row>
    <row r="129" spans="1:14">
      <c r="A129" s="8" t="s">
        <v>40</v>
      </c>
      <c r="B129" s="29" t="s">
        <v>860</v>
      </c>
      <c r="C129" s="86" t="s">
        <v>17</v>
      </c>
      <c r="D129" s="86" t="s">
        <v>56</v>
      </c>
      <c r="E129" s="29" t="s">
        <v>98</v>
      </c>
      <c r="F129" s="31"/>
      <c r="G129" s="6">
        <f t="shared" si="13"/>
        <v>99</v>
      </c>
      <c r="H129" s="6">
        <f t="shared" si="13"/>
        <v>91.8</v>
      </c>
      <c r="I129" s="9">
        <f t="shared" si="9"/>
        <v>92.72727272727272</v>
      </c>
      <c r="J129" s="34">
        <f t="shared" si="10"/>
        <v>-7.2000000000000028</v>
      </c>
    </row>
    <row r="130" spans="1:14" ht="38.25">
      <c r="A130" s="10" t="s">
        <v>349</v>
      </c>
      <c r="B130" s="31" t="s">
        <v>860</v>
      </c>
      <c r="C130" s="87" t="s">
        <v>17</v>
      </c>
      <c r="D130" s="87" t="s">
        <v>56</v>
      </c>
      <c r="E130" s="31" t="s">
        <v>98</v>
      </c>
      <c r="F130" s="31" t="s">
        <v>318</v>
      </c>
      <c r="G130" s="5">
        <v>99</v>
      </c>
      <c r="H130" s="5">
        <v>91.8</v>
      </c>
      <c r="I130" s="11">
        <f t="shared" si="9"/>
        <v>92.72727272727272</v>
      </c>
      <c r="J130" s="35">
        <f t="shared" si="10"/>
        <v>-7.2000000000000028</v>
      </c>
    </row>
    <row r="131" spans="1:14">
      <c r="A131" s="8" t="s">
        <v>61</v>
      </c>
      <c r="B131" s="29" t="s">
        <v>860</v>
      </c>
      <c r="C131" s="86" t="s">
        <v>21</v>
      </c>
      <c r="D131" s="86"/>
      <c r="E131" s="29"/>
      <c r="F131" s="29"/>
      <c r="G131" s="6">
        <f>G132+G137+G143+G159+G186+G201</f>
        <v>226097.39999999997</v>
      </c>
      <c r="H131" s="6">
        <f>H132+H137+H143+H159+H186+H201</f>
        <v>188851</v>
      </c>
      <c r="I131" s="9">
        <f t="shared" si="9"/>
        <v>83.526391723213109</v>
      </c>
      <c r="J131" s="34">
        <f t="shared" si="10"/>
        <v>-37246.399999999965</v>
      </c>
    </row>
    <row r="132" spans="1:14">
      <c r="A132" s="8" t="s">
        <v>62</v>
      </c>
      <c r="B132" s="29" t="s">
        <v>860</v>
      </c>
      <c r="C132" s="86" t="s">
        <v>21</v>
      </c>
      <c r="D132" s="86" t="s">
        <v>11</v>
      </c>
      <c r="E132" s="29"/>
      <c r="F132" s="29"/>
      <c r="G132" s="6">
        <f>G135</f>
        <v>501</v>
      </c>
      <c r="H132" s="6">
        <f>H135</f>
        <v>501</v>
      </c>
      <c r="I132" s="9">
        <f t="shared" si="9"/>
        <v>100</v>
      </c>
      <c r="J132" s="34">
        <f t="shared" si="10"/>
        <v>0</v>
      </c>
    </row>
    <row r="133" spans="1:14" ht="25.5">
      <c r="A133" s="16" t="s">
        <v>487</v>
      </c>
      <c r="B133" s="29" t="s">
        <v>860</v>
      </c>
      <c r="C133" s="86" t="s">
        <v>21</v>
      </c>
      <c r="D133" s="86" t="s">
        <v>11</v>
      </c>
      <c r="E133" s="29" t="s">
        <v>486</v>
      </c>
      <c r="F133" s="29"/>
      <c r="G133" s="6">
        <f t="shared" ref="G133:H135" si="14">G134</f>
        <v>501</v>
      </c>
      <c r="H133" s="6">
        <f t="shared" si="14"/>
        <v>501</v>
      </c>
      <c r="I133" s="9">
        <f t="shared" si="9"/>
        <v>100</v>
      </c>
      <c r="J133" s="34">
        <f t="shared" si="10"/>
        <v>0</v>
      </c>
    </row>
    <row r="134" spans="1:14" ht="13.5">
      <c r="A134" s="15" t="s">
        <v>484</v>
      </c>
      <c r="B134" s="29" t="s">
        <v>860</v>
      </c>
      <c r="C134" s="86" t="s">
        <v>21</v>
      </c>
      <c r="D134" s="86" t="s">
        <v>11</v>
      </c>
      <c r="E134" s="29" t="s">
        <v>485</v>
      </c>
      <c r="F134" s="29"/>
      <c r="G134" s="6">
        <f t="shared" si="14"/>
        <v>501</v>
      </c>
      <c r="H134" s="6">
        <f t="shared" si="14"/>
        <v>501</v>
      </c>
      <c r="I134" s="9">
        <f t="shared" si="9"/>
        <v>100</v>
      </c>
      <c r="J134" s="34">
        <f t="shared" si="10"/>
        <v>0</v>
      </c>
    </row>
    <row r="135" spans="1:14" ht="25.5">
      <c r="A135" s="8" t="s">
        <v>64</v>
      </c>
      <c r="B135" s="29" t="s">
        <v>860</v>
      </c>
      <c r="C135" s="86" t="s">
        <v>21</v>
      </c>
      <c r="D135" s="86" t="s">
        <v>11</v>
      </c>
      <c r="E135" s="29" t="s">
        <v>63</v>
      </c>
      <c r="F135" s="29"/>
      <c r="G135" s="6">
        <f t="shared" si="14"/>
        <v>501</v>
      </c>
      <c r="H135" s="6">
        <f t="shared" si="14"/>
        <v>501</v>
      </c>
      <c r="I135" s="9">
        <f t="shared" si="9"/>
        <v>100</v>
      </c>
      <c r="J135" s="34">
        <f t="shared" si="10"/>
        <v>0</v>
      </c>
    </row>
    <row r="136" spans="1:14" ht="102">
      <c r="A136" s="10" t="s">
        <v>328</v>
      </c>
      <c r="B136" s="31" t="s">
        <v>860</v>
      </c>
      <c r="C136" s="87" t="s">
        <v>21</v>
      </c>
      <c r="D136" s="87" t="s">
        <v>11</v>
      </c>
      <c r="E136" s="31" t="s">
        <v>63</v>
      </c>
      <c r="F136" s="31" t="s">
        <v>317</v>
      </c>
      <c r="G136" s="5">
        <v>501</v>
      </c>
      <c r="H136" s="5">
        <v>501</v>
      </c>
      <c r="I136" s="11">
        <f t="shared" si="9"/>
        <v>100</v>
      </c>
      <c r="J136" s="35">
        <f t="shared" si="10"/>
        <v>0</v>
      </c>
    </row>
    <row r="137" spans="1:14">
      <c r="A137" s="8" t="s">
        <v>65</v>
      </c>
      <c r="B137" s="29" t="s">
        <v>860</v>
      </c>
      <c r="C137" s="86" t="s">
        <v>21</v>
      </c>
      <c r="D137" s="86" t="s">
        <v>28</v>
      </c>
      <c r="E137" s="29"/>
      <c r="F137" s="29"/>
      <c r="G137" s="6">
        <f>G141</f>
        <v>156.19999999999999</v>
      </c>
      <c r="H137" s="6">
        <f>H141</f>
        <v>11.8</v>
      </c>
      <c r="I137" s="9">
        <f t="shared" si="9"/>
        <v>7.5544174135723434</v>
      </c>
      <c r="J137" s="34">
        <f t="shared" si="10"/>
        <v>-144.39999999999998</v>
      </c>
    </row>
    <row r="138" spans="1:14" ht="63.75">
      <c r="A138" s="16" t="s">
        <v>498</v>
      </c>
      <c r="B138" s="29" t="s">
        <v>860</v>
      </c>
      <c r="C138" s="86" t="s">
        <v>21</v>
      </c>
      <c r="D138" s="86" t="s">
        <v>28</v>
      </c>
      <c r="E138" s="29" t="s">
        <v>66</v>
      </c>
      <c r="F138" s="29"/>
      <c r="G138" s="6">
        <f t="shared" ref="G138:H141" si="15">G139</f>
        <v>156.19999999999999</v>
      </c>
      <c r="H138" s="6">
        <f t="shared" si="15"/>
        <v>11.8</v>
      </c>
      <c r="I138" s="9">
        <f t="shared" si="9"/>
        <v>7.5544174135723434</v>
      </c>
      <c r="J138" s="34">
        <f t="shared" si="10"/>
        <v>-144.39999999999998</v>
      </c>
    </row>
    <row r="139" spans="1:14" ht="27">
      <c r="A139" s="17" t="s">
        <v>499</v>
      </c>
      <c r="B139" s="29" t="s">
        <v>860</v>
      </c>
      <c r="C139" s="86" t="s">
        <v>21</v>
      </c>
      <c r="D139" s="86" t="s">
        <v>28</v>
      </c>
      <c r="E139" s="29" t="s">
        <v>518</v>
      </c>
      <c r="F139" s="29"/>
      <c r="G139" s="6">
        <f>G141</f>
        <v>156.19999999999999</v>
      </c>
      <c r="H139" s="6">
        <f>H141</f>
        <v>11.8</v>
      </c>
      <c r="I139" s="9">
        <f t="shared" si="9"/>
        <v>7.5544174135723434</v>
      </c>
      <c r="J139" s="34">
        <f t="shared" si="10"/>
        <v>-144.39999999999998</v>
      </c>
    </row>
    <row r="140" spans="1:14" ht="38.25">
      <c r="A140" s="32" t="s">
        <v>718</v>
      </c>
      <c r="B140" s="29" t="s">
        <v>860</v>
      </c>
      <c r="C140" s="86" t="s">
        <v>21</v>
      </c>
      <c r="D140" s="86" t="s">
        <v>28</v>
      </c>
      <c r="E140" s="29" t="s">
        <v>717</v>
      </c>
      <c r="F140" s="29"/>
      <c r="G140" s="6">
        <f t="shared" si="15"/>
        <v>156.19999999999999</v>
      </c>
      <c r="H140" s="6">
        <f t="shared" si="15"/>
        <v>11.8</v>
      </c>
      <c r="I140" s="9">
        <f t="shared" si="9"/>
        <v>7.5544174135723434</v>
      </c>
      <c r="J140" s="34">
        <f t="shared" si="10"/>
        <v>-144.39999999999998</v>
      </c>
    </row>
    <row r="141" spans="1:14" ht="63.75">
      <c r="A141" s="8" t="s">
        <v>719</v>
      </c>
      <c r="B141" s="29" t="s">
        <v>860</v>
      </c>
      <c r="C141" s="86" t="s">
        <v>21</v>
      </c>
      <c r="D141" s="86" t="s">
        <v>28</v>
      </c>
      <c r="E141" s="29" t="s">
        <v>720</v>
      </c>
      <c r="F141" s="29"/>
      <c r="G141" s="6">
        <f t="shared" si="15"/>
        <v>156.19999999999999</v>
      </c>
      <c r="H141" s="6">
        <f t="shared" si="15"/>
        <v>11.8</v>
      </c>
      <c r="I141" s="9">
        <f t="shared" si="9"/>
        <v>7.5544174135723434</v>
      </c>
      <c r="J141" s="34">
        <f t="shared" si="10"/>
        <v>-144.39999999999998</v>
      </c>
    </row>
    <row r="142" spans="1:14" ht="76.5">
      <c r="A142" s="10" t="s">
        <v>881</v>
      </c>
      <c r="B142" s="31" t="s">
        <v>860</v>
      </c>
      <c r="C142" s="87" t="s">
        <v>21</v>
      </c>
      <c r="D142" s="87" t="s">
        <v>28</v>
      </c>
      <c r="E142" s="31" t="s">
        <v>720</v>
      </c>
      <c r="F142" s="31" t="s">
        <v>321</v>
      </c>
      <c r="G142" s="5">
        <v>156.19999999999999</v>
      </c>
      <c r="H142" s="5">
        <v>11.8</v>
      </c>
      <c r="I142" s="11">
        <f t="shared" si="9"/>
        <v>7.5544174135723434</v>
      </c>
      <c r="J142" s="35">
        <f t="shared" si="10"/>
        <v>-144.39999999999998</v>
      </c>
      <c r="N142" s="82" t="s">
        <v>874</v>
      </c>
    </row>
    <row r="143" spans="1:14">
      <c r="A143" s="8" t="s">
        <v>67</v>
      </c>
      <c r="B143" s="29" t="s">
        <v>860</v>
      </c>
      <c r="C143" s="86" t="s">
        <v>21</v>
      </c>
      <c r="D143" s="86" t="s">
        <v>66</v>
      </c>
      <c r="E143" s="29"/>
      <c r="F143" s="29"/>
      <c r="G143" s="6">
        <f>G144+G154</f>
        <v>16303.8</v>
      </c>
      <c r="H143" s="6">
        <f>H144+H154</f>
        <v>16280.599999999999</v>
      </c>
      <c r="I143" s="9">
        <f t="shared" si="9"/>
        <v>99.857701885450012</v>
      </c>
      <c r="J143" s="34">
        <f t="shared" si="10"/>
        <v>-23.200000000000728</v>
      </c>
    </row>
    <row r="144" spans="1:14" ht="51">
      <c r="A144" s="16" t="s">
        <v>500</v>
      </c>
      <c r="B144" s="29" t="s">
        <v>860</v>
      </c>
      <c r="C144" s="86" t="s">
        <v>21</v>
      </c>
      <c r="D144" s="86" t="s">
        <v>66</v>
      </c>
      <c r="E144" s="29" t="s">
        <v>17</v>
      </c>
      <c r="F144" s="29"/>
      <c r="G144" s="6">
        <f>G145</f>
        <v>15103.8</v>
      </c>
      <c r="H144" s="6">
        <f>H145</f>
        <v>15080.599999999999</v>
      </c>
      <c r="I144" s="9">
        <f t="shared" si="9"/>
        <v>99.846396271137067</v>
      </c>
      <c r="J144" s="34">
        <f t="shared" si="10"/>
        <v>-23.200000000000728</v>
      </c>
    </row>
    <row r="145" spans="1:10" ht="54">
      <c r="A145" s="17" t="s">
        <v>501</v>
      </c>
      <c r="B145" s="29" t="s">
        <v>860</v>
      </c>
      <c r="C145" s="86" t="s">
        <v>21</v>
      </c>
      <c r="D145" s="86" t="s">
        <v>66</v>
      </c>
      <c r="E145" s="29" t="s">
        <v>517</v>
      </c>
      <c r="F145" s="29"/>
      <c r="G145" s="6">
        <f>G146+G151</f>
        <v>15103.8</v>
      </c>
      <c r="H145" s="6">
        <f>H146+H151</f>
        <v>15080.599999999999</v>
      </c>
      <c r="I145" s="9">
        <f t="shared" si="9"/>
        <v>99.846396271137067</v>
      </c>
      <c r="J145" s="34">
        <f t="shared" si="10"/>
        <v>-23.200000000000728</v>
      </c>
    </row>
    <row r="146" spans="1:10" ht="51">
      <c r="A146" s="32" t="s">
        <v>901</v>
      </c>
      <c r="B146" s="29" t="s">
        <v>860</v>
      </c>
      <c r="C146" s="86" t="s">
        <v>21</v>
      </c>
      <c r="D146" s="86" t="s">
        <v>66</v>
      </c>
      <c r="E146" s="29" t="s">
        <v>632</v>
      </c>
      <c r="F146" s="29"/>
      <c r="G146" s="6">
        <f>G147+G149</f>
        <v>14903.8</v>
      </c>
      <c r="H146" s="6">
        <f>H147+H149</f>
        <v>14903.8</v>
      </c>
      <c r="I146" s="9">
        <f t="shared" si="9"/>
        <v>100</v>
      </c>
      <c r="J146" s="34">
        <f t="shared" si="10"/>
        <v>0</v>
      </c>
    </row>
    <row r="147" spans="1:10" ht="25.5">
      <c r="A147" s="8" t="s">
        <v>69</v>
      </c>
      <c r="B147" s="29" t="s">
        <v>860</v>
      </c>
      <c r="C147" s="86" t="s">
        <v>21</v>
      </c>
      <c r="D147" s="86" t="s">
        <v>66</v>
      </c>
      <c r="E147" s="29" t="s">
        <v>68</v>
      </c>
      <c r="F147" s="29"/>
      <c r="G147" s="6">
        <f>G148</f>
        <v>14694</v>
      </c>
      <c r="H147" s="6">
        <f>H148</f>
        <v>14694</v>
      </c>
      <c r="I147" s="9">
        <f t="shared" si="9"/>
        <v>100</v>
      </c>
      <c r="J147" s="34">
        <f t="shared" si="10"/>
        <v>0</v>
      </c>
    </row>
    <row r="148" spans="1:10" ht="63.75">
      <c r="A148" s="10" t="s">
        <v>431</v>
      </c>
      <c r="B148" s="31" t="s">
        <v>860</v>
      </c>
      <c r="C148" s="87" t="s">
        <v>21</v>
      </c>
      <c r="D148" s="87" t="s">
        <v>66</v>
      </c>
      <c r="E148" s="31" t="s">
        <v>68</v>
      </c>
      <c r="F148" s="31" t="s">
        <v>318</v>
      </c>
      <c r="G148" s="5">
        <v>14694</v>
      </c>
      <c r="H148" s="5">
        <v>14694</v>
      </c>
      <c r="I148" s="11">
        <f t="shared" si="9"/>
        <v>100</v>
      </c>
      <c r="J148" s="35">
        <f t="shared" si="10"/>
        <v>0</v>
      </c>
    </row>
    <row r="149" spans="1:10" ht="63.75">
      <c r="A149" s="8" t="s">
        <v>71</v>
      </c>
      <c r="B149" s="29" t="s">
        <v>860</v>
      </c>
      <c r="C149" s="86" t="s">
        <v>21</v>
      </c>
      <c r="D149" s="86" t="s">
        <v>66</v>
      </c>
      <c r="E149" s="29" t="s">
        <v>70</v>
      </c>
      <c r="F149" s="29"/>
      <c r="G149" s="6">
        <f>G150</f>
        <v>209.8</v>
      </c>
      <c r="H149" s="6">
        <f>H150</f>
        <v>209.8</v>
      </c>
      <c r="I149" s="9">
        <f t="shared" si="9"/>
        <v>100</v>
      </c>
      <c r="J149" s="34">
        <f t="shared" si="10"/>
        <v>0</v>
      </c>
    </row>
    <row r="150" spans="1:10" ht="76.5">
      <c r="A150" s="10" t="s">
        <v>355</v>
      </c>
      <c r="B150" s="31" t="s">
        <v>860</v>
      </c>
      <c r="C150" s="87" t="s">
        <v>21</v>
      </c>
      <c r="D150" s="87" t="s">
        <v>66</v>
      </c>
      <c r="E150" s="31" t="s">
        <v>70</v>
      </c>
      <c r="F150" s="31" t="s">
        <v>319</v>
      </c>
      <c r="G150" s="5">
        <v>209.8</v>
      </c>
      <c r="H150" s="5">
        <v>209.8</v>
      </c>
      <c r="I150" s="11">
        <f t="shared" si="9"/>
        <v>100</v>
      </c>
      <c r="J150" s="35">
        <f t="shared" si="10"/>
        <v>0</v>
      </c>
    </row>
    <row r="151" spans="1:10" ht="25.5">
      <c r="A151" s="32" t="s">
        <v>902</v>
      </c>
      <c r="B151" s="29" t="s">
        <v>860</v>
      </c>
      <c r="C151" s="86" t="s">
        <v>21</v>
      </c>
      <c r="D151" s="86" t="s">
        <v>66</v>
      </c>
      <c r="E151" s="29" t="s">
        <v>867</v>
      </c>
      <c r="F151" s="29"/>
      <c r="G151" s="6">
        <f>G152</f>
        <v>200</v>
      </c>
      <c r="H151" s="6">
        <f>H152</f>
        <v>176.8</v>
      </c>
      <c r="I151" s="9">
        <f t="shared" si="9"/>
        <v>88.4</v>
      </c>
      <c r="J151" s="34">
        <f t="shared" si="10"/>
        <v>-23.199999999999989</v>
      </c>
    </row>
    <row r="152" spans="1:10" ht="140.25">
      <c r="A152" s="8" t="s">
        <v>73</v>
      </c>
      <c r="B152" s="29" t="s">
        <v>860</v>
      </c>
      <c r="C152" s="86" t="s">
        <v>21</v>
      </c>
      <c r="D152" s="86" t="s">
        <v>66</v>
      </c>
      <c r="E152" s="29" t="s">
        <v>72</v>
      </c>
      <c r="F152" s="29"/>
      <c r="G152" s="6">
        <f>G153</f>
        <v>200</v>
      </c>
      <c r="H152" s="6">
        <f>H153</f>
        <v>176.8</v>
      </c>
      <c r="I152" s="9">
        <f t="shared" si="9"/>
        <v>88.4</v>
      </c>
      <c r="J152" s="34">
        <f t="shared" si="10"/>
        <v>-23.199999999999989</v>
      </c>
    </row>
    <row r="153" spans="1:10" ht="153">
      <c r="A153" s="10" t="s">
        <v>356</v>
      </c>
      <c r="B153" s="31" t="s">
        <v>860</v>
      </c>
      <c r="C153" s="87" t="s">
        <v>21</v>
      </c>
      <c r="D153" s="87" t="s">
        <v>66</v>
      </c>
      <c r="E153" s="31" t="s">
        <v>72</v>
      </c>
      <c r="F153" s="31" t="s">
        <v>319</v>
      </c>
      <c r="G153" s="5">
        <v>200</v>
      </c>
      <c r="H153" s="5">
        <v>176.8</v>
      </c>
      <c r="I153" s="11">
        <f t="shared" si="9"/>
        <v>88.4</v>
      </c>
      <c r="J153" s="35">
        <f t="shared" si="10"/>
        <v>-23.199999999999989</v>
      </c>
    </row>
    <row r="154" spans="1:10" ht="63.75">
      <c r="A154" s="16" t="s">
        <v>498</v>
      </c>
      <c r="B154" s="29" t="s">
        <v>860</v>
      </c>
      <c r="C154" s="86" t="s">
        <v>21</v>
      </c>
      <c r="D154" s="86" t="s">
        <v>66</v>
      </c>
      <c r="E154" s="29" t="s">
        <v>66</v>
      </c>
      <c r="F154" s="31"/>
      <c r="G154" s="6">
        <f t="shared" ref="G154:H157" si="16">G155</f>
        <v>1200</v>
      </c>
      <c r="H154" s="6">
        <f t="shared" si="16"/>
        <v>1200</v>
      </c>
      <c r="I154" s="9">
        <f t="shared" si="9"/>
        <v>100</v>
      </c>
      <c r="J154" s="34">
        <f t="shared" si="10"/>
        <v>0</v>
      </c>
    </row>
    <row r="155" spans="1:10" ht="38.25">
      <c r="A155" s="8" t="s">
        <v>903</v>
      </c>
      <c r="B155" s="29" t="s">
        <v>860</v>
      </c>
      <c r="C155" s="86" t="s">
        <v>21</v>
      </c>
      <c r="D155" s="86" t="s">
        <v>66</v>
      </c>
      <c r="E155" s="29" t="s">
        <v>514</v>
      </c>
      <c r="F155" s="29"/>
      <c r="G155" s="6">
        <f t="shared" si="16"/>
        <v>1200</v>
      </c>
      <c r="H155" s="6">
        <f t="shared" si="16"/>
        <v>1200</v>
      </c>
      <c r="I155" s="9">
        <f t="shared" si="9"/>
        <v>100</v>
      </c>
      <c r="J155" s="34">
        <f t="shared" si="10"/>
        <v>0</v>
      </c>
    </row>
    <row r="156" spans="1:10" ht="51">
      <c r="A156" s="8" t="s">
        <v>904</v>
      </c>
      <c r="B156" s="29" t="s">
        <v>860</v>
      </c>
      <c r="C156" s="86" t="s">
        <v>21</v>
      </c>
      <c r="D156" s="86" t="s">
        <v>66</v>
      </c>
      <c r="E156" s="29" t="s">
        <v>639</v>
      </c>
      <c r="F156" s="29"/>
      <c r="G156" s="6">
        <f t="shared" si="16"/>
        <v>1200</v>
      </c>
      <c r="H156" s="6">
        <f t="shared" si="16"/>
        <v>1200</v>
      </c>
      <c r="I156" s="9">
        <f t="shared" si="9"/>
        <v>100</v>
      </c>
      <c r="J156" s="34">
        <f t="shared" si="10"/>
        <v>0</v>
      </c>
    </row>
    <row r="157" spans="1:10">
      <c r="A157" s="8" t="s">
        <v>40</v>
      </c>
      <c r="B157" s="29" t="s">
        <v>860</v>
      </c>
      <c r="C157" s="86" t="s">
        <v>21</v>
      </c>
      <c r="D157" s="86" t="s">
        <v>66</v>
      </c>
      <c r="E157" s="29" t="s">
        <v>93</v>
      </c>
      <c r="F157" s="29"/>
      <c r="G157" s="6">
        <f t="shared" si="16"/>
        <v>1200</v>
      </c>
      <c r="H157" s="6">
        <f t="shared" si="16"/>
        <v>1200</v>
      </c>
      <c r="I157" s="9">
        <f t="shared" si="9"/>
        <v>100</v>
      </c>
      <c r="J157" s="34">
        <f t="shared" si="10"/>
        <v>0</v>
      </c>
    </row>
    <row r="158" spans="1:10" ht="38.25">
      <c r="A158" s="10" t="s">
        <v>349</v>
      </c>
      <c r="B158" s="31" t="s">
        <v>860</v>
      </c>
      <c r="C158" s="87" t="s">
        <v>21</v>
      </c>
      <c r="D158" s="87" t="s">
        <v>66</v>
      </c>
      <c r="E158" s="31" t="s">
        <v>93</v>
      </c>
      <c r="F158" s="31" t="s">
        <v>318</v>
      </c>
      <c r="G158" s="5">
        <v>1200</v>
      </c>
      <c r="H158" s="5">
        <v>1200</v>
      </c>
      <c r="I158" s="11">
        <f t="shared" si="9"/>
        <v>100</v>
      </c>
      <c r="J158" s="35">
        <f t="shared" si="10"/>
        <v>0</v>
      </c>
    </row>
    <row r="159" spans="1:10">
      <c r="A159" s="8" t="s">
        <v>74</v>
      </c>
      <c r="B159" s="29" t="s">
        <v>860</v>
      </c>
      <c r="C159" s="86" t="s">
        <v>21</v>
      </c>
      <c r="D159" s="86" t="s">
        <v>51</v>
      </c>
      <c r="E159" s="29"/>
      <c r="F159" s="29"/>
      <c r="G159" s="6">
        <f>G160</f>
        <v>195519.19999999998</v>
      </c>
      <c r="H159" s="6">
        <f>H160</f>
        <v>160620.6</v>
      </c>
      <c r="I159" s="9">
        <f t="shared" si="9"/>
        <v>82.150806672695069</v>
      </c>
      <c r="J159" s="34">
        <f t="shared" si="10"/>
        <v>-34898.599999999977</v>
      </c>
    </row>
    <row r="160" spans="1:10" ht="51">
      <c r="A160" s="16" t="s">
        <v>500</v>
      </c>
      <c r="B160" s="29" t="s">
        <v>860</v>
      </c>
      <c r="C160" s="86" t="s">
        <v>21</v>
      </c>
      <c r="D160" s="86" t="s">
        <v>51</v>
      </c>
      <c r="E160" s="29" t="s">
        <v>17</v>
      </c>
      <c r="F160" s="29"/>
      <c r="G160" s="6">
        <f>G161</f>
        <v>195519.19999999998</v>
      </c>
      <c r="H160" s="6">
        <f>H161</f>
        <v>160620.6</v>
      </c>
      <c r="I160" s="9">
        <f t="shared" si="9"/>
        <v>82.150806672695069</v>
      </c>
      <c r="J160" s="34">
        <f t="shared" si="10"/>
        <v>-34898.599999999977</v>
      </c>
    </row>
    <row r="161" spans="1:10" ht="40.5">
      <c r="A161" s="15" t="s">
        <v>502</v>
      </c>
      <c r="B161" s="29" t="s">
        <v>860</v>
      </c>
      <c r="C161" s="86" t="s">
        <v>21</v>
      </c>
      <c r="D161" s="86" t="s">
        <v>51</v>
      </c>
      <c r="E161" s="29" t="s">
        <v>516</v>
      </c>
      <c r="F161" s="29"/>
      <c r="G161" s="6">
        <f>G162+G175+G181</f>
        <v>195519.19999999998</v>
      </c>
      <c r="H161" s="6">
        <f>H162+H175+H181</f>
        <v>160620.6</v>
      </c>
      <c r="I161" s="9">
        <f t="shared" si="9"/>
        <v>82.150806672695069</v>
      </c>
      <c r="J161" s="34">
        <f t="shared" si="10"/>
        <v>-34898.599999999977</v>
      </c>
    </row>
    <row r="162" spans="1:10" ht="25.5">
      <c r="A162" s="32" t="s">
        <v>905</v>
      </c>
      <c r="B162" s="29" t="s">
        <v>860</v>
      </c>
      <c r="C162" s="86" t="s">
        <v>21</v>
      </c>
      <c r="D162" s="86" t="s">
        <v>51</v>
      </c>
      <c r="E162" s="29" t="s">
        <v>633</v>
      </c>
      <c r="F162" s="31"/>
      <c r="G162" s="6">
        <f>G163+G165+G167+G169+G171+G173</f>
        <v>22196.800000000003</v>
      </c>
      <c r="H162" s="6">
        <f>H163+H165+H167+H169+H171+H173</f>
        <v>22127.200000000001</v>
      </c>
      <c r="I162" s="9">
        <f t="shared" si="9"/>
        <v>99.686441288834416</v>
      </c>
      <c r="J162" s="34">
        <f t="shared" si="10"/>
        <v>-69.600000000002183</v>
      </c>
    </row>
    <row r="163" spans="1:10" ht="25.5">
      <c r="A163" s="8" t="s">
        <v>77</v>
      </c>
      <c r="B163" s="29" t="s">
        <v>860</v>
      </c>
      <c r="C163" s="86" t="s">
        <v>21</v>
      </c>
      <c r="D163" s="86" t="s">
        <v>51</v>
      </c>
      <c r="E163" s="29" t="s">
        <v>76</v>
      </c>
      <c r="F163" s="29"/>
      <c r="G163" s="6">
        <f>G164</f>
        <v>2616.5</v>
      </c>
      <c r="H163" s="6">
        <f>H164</f>
        <v>2547.9</v>
      </c>
      <c r="I163" s="9">
        <f t="shared" si="9"/>
        <v>97.37817695394611</v>
      </c>
      <c r="J163" s="34">
        <f t="shared" si="10"/>
        <v>-68.599999999999909</v>
      </c>
    </row>
    <row r="164" spans="1:10" ht="63.75">
      <c r="A164" s="10" t="s">
        <v>434</v>
      </c>
      <c r="B164" s="31" t="s">
        <v>860</v>
      </c>
      <c r="C164" s="87" t="s">
        <v>21</v>
      </c>
      <c r="D164" s="87" t="s">
        <v>51</v>
      </c>
      <c r="E164" s="31" t="s">
        <v>76</v>
      </c>
      <c r="F164" s="31" t="s">
        <v>318</v>
      </c>
      <c r="G164" s="5">
        <v>2616.5</v>
      </c>
      <c r="H164" s="5">
        <v>2547.9</v>
      </c>
      <c r="I164" s="11">
        <f t="shared" si="9"/>
        <v>97.37817695394611</v>
      </c>
      <c r="J164" s="35">
        <f t="shared" si="10"/>
        <v>-68.599999999999909</v>
      </c>
    </row>
    <row r="165" spans="1:10" ht="38.25">
      <c r="A165" s="8" t="s">
        <v>726</v>
      </c>
      <c r="B165" s="29" t="s">
        <v>860</v>
      </c>
      <c r="C165" s="86" t="s">
        <v>21</v>
      </c>
      <c r="D165" s="86" t="s">
        <v>51</v>
      </c>
      <c r="E165" s="29" t="s">
        <v>721</v>
      </c>
      <c r="F165" s="29"/>
      <c r="G165" s="6">
        <f>G166</f>
        <v>1446.7</v>
      </c>
      <c r="H165" s="6">
        <f>H166</f>
        <v>1446.7</v>
      </c>
      <c r="I165" s="11">
        <f t="shared" si="9"/>
        <v>100</v>
      </c>
      <c r="J165" s="35">
        <f t="shared" si="10"/>
        <v>0</v>
      </c>
    </row>
    <row r="166" spans="1:10" ht="51">
      <c r="A166" s="10" t="s">
        <v>727</v>
      </c>
      <c r="B166" s="31" t="s">
        <v>860</v>
      </c>
      <c r="C166" s="87" t="s">
        <v>21</v>
      </c>
      <c r="D166" s="87" t="s">
        <v>51</v>
      </c>
      <c r="E166" s="31" t="s">
        <v>721</v>
      </c>
      <c r="F166" s="31" t="s">
        <v>321</v>
      </c>
      <c r="G166" s="5">
        <v>1446.7</v>
      </c>
      <c r="H166" s="5">
        <v>1446.7</v>
      </c>
      <c r="I166" s="11">
        <f t="shared" si="9"/>
        <v>100</v>
      </c>
      <c r="J166" s="35">
        <f t="shared" si="10"/>
        <v>0</v>
      </c>
    </row>
    <row r="167" spans="1:10" ht="38.25">
      <c r="A167" s="8" t="s">
        <v>75</v>
      </c>
      <c r="B167" s="29" t="s">
        <v>860</v>
      </c>
      <c r="C167" s="86" t="s">
        <v>21</v>
      </c>
      <c r="D167" s="86" t="s">
        <v>51</v>
      </c>
      <c r="E167" s="29" t="s">
        <v>722</v>
      </c>
      <c r="F167" s="29"/>
      <c r="G167" s="6">
        <f>G168</f>
        <v>8609.2000000000007</v>
      </c>
      <c r="H167" s="6">
        <f>H168</f>
        <v>8609.2000000000007</v>
      </c>
      <c r="I167" s="11">
        <f t="shared" si="9"/>
        <v>100</v>
      </c>
      <c r="J167" s="35">
        <f t="shared" si="10"/>
        <v>0</v>
      </c>
    </row>
    <row r="168" spans="1:10" ht="51">
      <c r="A168" s="10" t="s">
        <v>361</v>
      </c>
      <c r="B168" s="31" t="s">
        <v>860</v>
      </c>
      <c r="C168" s="87" t="s">
        <v>21</v>
      </c>
      <c r="D168" s="87" t="s">
        <v>51</v>
      </c>
      <c r="E168" s="31" t="s">
        <v>722</v>
      </c>
      <c r="F168" s="31" t="s">
        <v>321</v>
      </c>
      <c r="G168" s="5">
        <v>8609.2000000000007</v>
      </c>
      <c r="H168" s="5">
        <v>8609.2000000000007</v>
      </c>
      <c r="I168" s="11">
        <f t="shared" si="9"/>
        <v>100</v>
      </c>
      <c r="J168" s="35">
        <f t="shared" si="10"/>
        <v>0</v>
      </c>
    </row>
    <row r="169" spans="1:10" ht="63.75">
      <c r="A169" s="8" t="s">
        <v>728</v>
      </c>
      <c r="B169" s="29" t="s">
        <v>860</v>
      </c>
      <c r="C169" s="86" t="s">
        <v>21</v>
      </c>
      <c r="D169" s="86" t="s">
        <v>51</v>
      </c>
      <c r="E169" s="29" t="s">
        <v>723</v>
      </c>
      <c r="F169" s="29"/>
      <c r="G169" s="6">
        <f>G170</f>
        <v>5476</v>
      </c>
      <c r="H169" s="6">
        <f>H170</f>
        <v>5475.7</v>
      </c>
      <c r="I169" s="9">
        <f t="shared" si="9"/>
        <v>99.994521548575605</v>
      </c>
      <c r="J169" s="34">
        <f t="shared" si="10"/>
        <v>-0.3000000000001819</v>
      </c>
    </row>
    <row r="170" spans="1:10" ht="89.25">
      <c r="A170" s="10" t="s">
        <v>729</v>
      </c>
      <c r="B170" s="31" t="s">
        <v>860</v>
      </c>
      <c r="C170" s="87" t="s">
        <v>21</v>
      </c>
      <c r="D170" s="87" t="s">
        <v>51</v>
      </c>
      <c r="E170" s="31" t="s">
        <v>723</v>
      </c>
      <c r="F170" s="31" t="s">
        <v>318</v>
      </c>
      <c r="G170" s="5">
        <v>5476</v>
      </c>
      <c r="H170" s="5">
        <v>5475.7</v>
      </c>
      <c r="I170" s="11">
        <f t="shared" si="9"/>
        <v>99.994521548575605</v>
      </c>
      <c r="J170" s="35">
        <f t="shared" si="10"/>
        <v>-0.3000000000001819</v>
      </c>
    </row>
    <row r="171" spans="1:10" ht="63.75">
      <c r="A171" s="8" t="s">
        <v>730</v>
      </c>
      <c r="B171" s="29" t="s">
        <v>860</v>
      </c>
      <c r="C171" s="86" t="s">
        <v>21</v>
      </c>
      <c r="D171" s="86" t="s">
        <v>51</v>
      </c>
      <c r="E171" s="29" t="s">
        <v>724</v>
      </c>
      <c r="F171" s="29"/>
      <c r="G171" s="6">
        <f>G172</f>
        <v>3421.4</v>
      </c>
      <c r="H171" s="6">
        <f>H172</f>
        <v>3421.4</v>
      </c>
      <c r="I171" s="9">
        <f t="shared" si="9"/>
        <v>100</v>
      </c>
      <c r="J171" s="34">
        <f t="shared" si="10"/>
        <v>0</v>
      </c>
    </row>
    <row r="172" spans="1:10" ht="89.25">
      <c r="A172" s="10" t="s">
        <v>731</v>
      </c>
      <c r="B172" s="31" t="s">
        <v>860</v>
      </c>
      <c r="C172" s="87" t="s">
        <v>21</v>
      </c>
      <c r="D172" s="87" t="s">
        <v>51</v>
      </c>
      <c r="E172" s="31" t="s">
        <v>724</v>
      </c>
      <c r="F172" s="31" t="s">
        <v>318</v>
      </c>
      <c r="G172" s="5">
        <v>3421.4</v>
      </c>
      <c r="H172" s="5">
        <v>3421.4</v>
      </c>
      <c r="I172" s="11">
        <f t="shared" si="9"/>
        <v>100</v>
      </c>
      <c r="J172" s="35">
        <f t="shared" si="10"/>
        <v>0</v>
      </c>
    </row>
    <row r="173" spans="1:10" ht="63.75">
      <c r="A173" s="8" t="s">
        <v>732</v>
      </c>
      <c r="B173" s="29" t="s">
        <v>860</v>
      </c>
      <c r="C173" s="86" t="s">
        <v>21</v>
      </c>
      <c r="D173" s="86" t="s">
        <v>51</v>
      </c>
      <c r="E173" s="29" t="s">
        <v>725</v>
      </c>
      <c r="F173" s="29"/>
      <c r="G173" s="6">
        <f>G174</f>
        <v>627</v>
      </c>
      <c r="H173" s="6">
        <f>H174</f>
        <v>626.29999999999995</v>
      </c>
      <c r="I173" s="9">
        <f t="shared" si="9"/>
        <v>99.888357256778306</v>
      </c>
      <c r="J173" s="34">
        <f t="shared" si="10"/>
        <v>-0.70000000000004547</v>
      </c>
    </row>
    <row r="174" spans="1:10" ht="89.25">
      <c r="A174" s="10" t="s">
        <v>733</v>
      </c>
      <c r="B174" s="31" t="s">
        <v>860</v>
      </c>
      <c r="C174" s="87" t="s">
        <v>21</v>
      </c>
      <c r="D174" s="87" t="s">
        <v>51</v>
      </c>
      <c r="E174" s="31" t="s">
        <v>725</v>
      </c>
      <c r="F174" s="31" t="s">
        <v>318</v>
      </c>
      <c r="G174" s="5">
        <v>627</v>
      </c>
      <c r="H174" s="5">
        <v>626.29999999999995</v>
      </c>
      <c r="I174" s="11">
        <f t="shared" si="9"/>
        <v>99.888357256778306</v>
      </c>
      <c r="J174" s="35">
        <f t="shared" si="10"/>
        <v>-0.70000000000004547</v>
      </c>
    </row>
    <row r="175" spans="1:10" ht="76.5">
      <c r="A175" s="8" t="s">
        <v>906</v>
      </c>
      <c r="B175" s="29" t="s">
        <v>860</v>
      </c>
      <c r="C175" s="86" t="s">
        <v>21</v>
      </c>
      <c r="D175" s="86" t="s">
        <v>51</v>
      </c>
      <c r="E175" s="29" t="s">
        <v>634</v>
      </c>
      <c r="F175" s="31"/>
      <c r="G175" s="6">
        <f>G176+G179</f>
        <v>110265</v>
      </c>
      <c r="H175" s="6">
        <f>H176+H179</f>
        <v>106406.3</v>
      </c>
      <c r="I175" s="9">
        <f t="shared" si="9"/>
        <v>96.500521471001676</v>
      </c>
      <c r="J175" s="34">
        <f t="shared" si="10"/>
        <v>-3858.6999999999971</v>
      </c>
    </row>
    <row r="176" spans="1:10" ht="38.25">
      <c r="A176" s="8" t="s">
        <v>79</v>
      </c>
      <c r="B176" s="29" t="s">
        <v>860</v>
      </c>
      <c r="C176" s="86" t="s">
        <v>21</v>
      </c>
      <c r="D176" s="86" t="s">
        <v>51</v>
      </c>
      <c r="E176" s="29" t="s">
        <v>78</v>
      </c>
      <c r="F176" s="29"/>
      <c r="G176" s="6">
        <f>SUM(G177:G178)</f>
        <v>109567</v>
      </c>
      <c r="H176" s="6">
        <f>SUM(H177:H178)</f>
        <v>105708.6</v>
      </c>
      <c r="I176" s="9">
        <f t="shared" si="9"/>
        <v>96.478501738662189</v>
      </c>
      <c r="J176" s="34">
        <f t="shared" si="10"/>
        <v>-3858.3999999999942</v>
      </c>
    </row>
    <row r="177" spans="1:10" ht="63.75">
      <c r="A177" s="10" t="s">
        <v>734</v>
      </c>
      <c r="B177" s="31" t="s">
        <v>860</v>
      </c>
      <c r="C177" s="87" t="s">
        <v>21</v>
      </c>
      <c r="D177" s="87" t="s">
        <v>51</v>
      </c>
      <c r="E177" s="31" t="s">
        <v>78</v>
      </c>
      <c r="F177" s="31" t="s">
        <v>318</v>
      </c>
      <c r="G177" s="5">
        <v>13272</v>
      </c>
      <c r="H177" s="5">
        <v>13255.5</v>
      </c>
      <c r="I177" s="11">
        <f t="shared" si="9"/>
        <v>99.875678119349004</v>
      </c>
      <c r="J177" s="35">
        <f t="shared" si="10"/>
        <v>-16.5</v>
      </c>
    </row>
    <row r="178" spans="1:10" ht="51">
      <c r="A178" s="10" t="s">
        <v>362</v>
      </c>
      <c r="B178" s="31" t="s">
        <v>860</v>
      </c>
      <c r="C178" s="87" t="s">
        <v>21</v>
      </c>
      <c r="D178" s="87" t="s">
        <v>51</v>
      </c>
      <c r="E178" s="31" t="s">
        <v>78</v>
      </c>
      <c r="F178" s="31" t="s">
        <v>321</v>
      </c>
      <c r="G178" s="5">
        <v>96295</v>
      </c>
      <c r="H178" s="5">
        <v>92453.1</v>
      </c>
      <c r="I178" s="11">
        <f t="shared" si="9"/>
        <v>96.010280907627603</v>
      </c>
      <c r="J178" s="35">
        <f t="shared" si="10"/>
        <v>-3841.8999999999942</v>
      </c>
    </row>
    <row r="179" spans="1:10" ht="38.25">
      <c r="A179" s="8" t="s">
        <v>81</v>
      </c>
      <c r="B179" s="29" t="s">
        <v>860</v>
      </c>
      <c r="C179" s="86" t="s">
        <v>21</v>
      </c>
      <c r="D179" s="86" t="s">
        <v>51</v>
      </c>
      <c r="E179" s="29" t="s">
        <v>80</v>
      </c>
      <c r="F179" s="29"/>
      <c r="G179" s="6">
        <f>G180</f>
        <v>698</v>
      </c>
      <c r="H179" s="6">
        <f>H180</f>
        <v>697.7</v>
      </c>
      <c r="I179" s="9">
        <f t="shared" si="9"/>
        <v>99.957020057306607</v>
      </c>
      <c r="J179" s="34">
        <f t="shared" si="10"/>
        <v>-0.29999999999995453</v>
      </c>
    </row>
    <row r="180" spans="1:10" ht="63.75">
      <c r="A180" s="10" t="s">
        <v>433</v>
      </c>
      <c r="B180" s="31" t="s">
        <v>860</v>
      </c>
      <c r="C180" s="87" t="s">
        <v>21</v>
      </c>
      <c r="D180" s="87" t="s">
        <v>51</v>
      </c>
      <c r="E180" s="31" t="s">
        <v>80</v>
      </c>
      <c r="F180" s="31" t="s">
        <v>318</v>
      </c>
      <c r="G180" s="5">
        <v>698</v>
      </c>
      <c r="H180" s="5">
        <v>697.7</v>
      </c>
      <c r="I180" s="11">
        <f t="shared" si="9"/>
        <v>99.957020057306607</v>
      </c>
      <c r="J180" s="35">
        <f t="shared" si="10"/>
        <v>-0.29999999999995453</v>
      </c>
    </row>
    <row r="181" spans="1:10" ht="38.25">
      <c r="A181" s="8" t="s">
        <v>907</v>
      </c>
      <c r="B181" s="29" t="s">
        <v>860</v>
      </c>
      <c r="C181" s="86" t="s">
        <v>21</v>
      </c>
      <c r="D181" s="86" t="s">
        <v>51</v>
      </c>
      <c r="E181" s="29" t="s">
        <v>735</v>
      </c>
      <c r="F181" s="31"/>
      <c r="G181" s="6">
        <f>G182+G184</f>
        <v>63057.4</v>
      </c>
      <c r="H181" s="6">
        <f>H182+H184</f>
        <v>32087.1</v>
      </c>
      <c r="I181" s="9">
        <f t="shared" si="9"/>
        <v>50.88554237884847</v>
      </c>
      <c r="J181" s="34">
        <f t="shared" si="10"/>
        <v>-30970.300000000003</v>
      </c>
    </row>
    <row r="182" spans="1:10" ht="25.5">
      <c r="A182" s="8" t="s">
        <v>738</v>
      </c>
      <c r="B182" s="29" t="s">
        <v>860</v>
      </c>
      <c r="C182" s="86" t="s">
        <v>21</v>
      </c>
      <c r="D182" s="86" t="s">
        <v>51</v>
      </c>
      <c r="E182" s="29" t="s">
        <v>736</v>
      </c>
      <c r="F182" s="29"/>
      <c r="G182" s="6">
        <f>G183</f>
        <v>61275</v>
      </c>
      <c r="H182" s="6">
        <f>H183</f>
        <v>30305.599999999999</v>
      </c>
      <c r="I182" s="9">
        <f t="shared" si="9"/>
        <v>49.458343533251728</v>
      </c>
      <c r="J182" s="34">
        <f t="shared" si="10"/>
        <v>-30969.4</v>
      </c>
    </row>
    <row r="183" spans="1:10" ht="38.25">
      <c r="A183" s="10" t="s">
        <v>740</v>
      </c>
      <c r="B183" s="31" t="s">
        <v>860</v>
      </c>
      <c r="C183" s="87" t="s">
        <v>21</v>
      </c>
      <c r="D183" s="87" t="s">
        <v>51</v>
      </c>
      <c r="E183" s="31" t="s">
        <v>736</v>
      </c>
      <c r="F183" s="31" t="s">
        <v>321</v>
      </c>
      <c r="G183" s="5">
        <v>61275</v>
      </c>
      <c r="H183" s="5">
        <v>30305.599999999999</v>
      </c>
      <c r="I183" s="11">
        <f t="shared" si="9"/>
        <v>49.458343533251728</v>
      </c>
      <c r="J183" s="35">
        <f t="shared" si="10"/>
        <v>-30969.4</v>
      </c>
    </row>
    <row r="184" spans="1:10" ht="63.75">
      <c r="A184" s="8" t="s">
        <v>739</v>
      </c>
      <c r="B184" s="29" t="s">
        <v>860</v>
      </c>
      <c r="C184" s="86" t="s">
        <v>21</v>
      </c>
      <c r="D184" s="86" t="s">
        <v>51</v>
      </c>
      <c r="E184" s="29" t="s">
        <v>737</v>
      </c>
      <c r="F184" s="29"/>
      <c r="G184" s="6">
        <f>G185</f>
        <v>1782.4</v>
      </c>
      <c r="H184" s="6">
        <f>H185</f>
        <v>1781.5</v>
      </c>
      <c r="I184" s="9">
        <f t="shared" si="9"/>
        <v>99.949506283662473</v>
      </c>
      <c r="J184" s="34">
        <f t="shared" si="10"/>
        <v>-0.90000000000009095</v>
      </c>
    </row>
    <row r="185" spans="1:10" ht="89.25">
      <c r="A185" s="10" t="s">
        <v>741</v>
      </c>
      <c r="B185" s="31" t="s">
        <v>860</v>
      </c>
      <c r="C185" s="87" t="s">
        <v>21</v>
      </c>
      <c r="D185" s="87" t="s">
        <v>51</v>
      </c>
      <c r="E185" s="31" t="s">
        <v>737</v>
      </c>
      <c r="F185" s="31" t="s">
        <v>322</v>
      </c>
      <c r="G185" s="5">
        <v>1782.4</v>
      </c>
      <c r="H185" s="5">
        <v>1781.5</v>
      </c>
      <c r="I185" s="11">
        <f t="shared" si="9"/>
        <v>99.949506283662473</v>
      </c>
      <c r="J185" s="35">
        <f t="shared" si="10"/>
        <v>-0.90000000000009095</v>
      </c>
    </row>
    <row r="186" spans="1:10">
      <c r="A186" s="8" t="s">
        <v>82</v>
      </c>
      <c r="B186" s="29" t="s">
        <v>860</v>
      </c>
      <c r="C186" s="86" t="s">
        <v>21</v>
      </c>
      <c r="D186" s="86" t="s">
        <v>6</v>
      </c>
      <c r="E186" s="29"/>
      <c r="F186" s="29"/>
      <c r="G186" s="6">
        <f>G190+G193+G196+G199</f>
        <v>2853.3</v>
      </c>
      <c r="H186" s="6">
        <f>H190+H193+H196+H199</f>
        <v>2658.7999999999997</v>
      </c>
      <c r="I186" s="9">
        <f t="shared" si="9"/>
        <v>93.1833315809764</v>
      </c>
      <c r="J186" s="34">
        <f t="shared" si="10"/>
        <v>-194.50000000000045</v>
      </c>
    </row>
    <row r="187" spans="1:10" ht="76.5">
      <c r="A187" s="16" t="s">
        <v>503</v>
      </c>
      <c r="B187" s="29" t="s">
        <v>860</v>
      </c>
      <c r="C187" s="86" t="s">
        <v>21</v>
      </c>
      <c r="D187" s="86" t="s">
        <v>6</v>
      </c>
      <c r="E187" s="29" t="s">
        <v>120</v>
      </c>
      <c r="F187" s="29"/>
      <c r="G187" s="6">
        <f>G188</f>
        <v>2853.3</v>
      </c>
      <c r="H187" s="6">
        <f>H188</f>
        <v>2658.7999999999997</v>
      </c>
      <c r="I187" s="9">
        <f t="shared" si="9"/>
        <v>93.1833315809764</v>
      </c>
      <c r="J187" s="34">
        <f t="shared" si="10"/>
        <v>-194.50000000000045</v>
      </c>
    </row>
    <row r="188" spans="1:10" ht="27">
      <c r="A188" s="17" t="s">
        <v>504</v>
      </c>
      <c r="B188" s="29" t="s">
        <v>860</v>
      </c>
      <c r="C188" s="86" t="s">
        <v>21</v>
      </c>
      <c r="D188" s="86" t="s">
        <v>6</v>
      </c>
      <c r="E188" s="29" t="s">
        <v>515</v>
      </c>
      <c r="F188" s="29"/>
      <c r="G188" s="6">
        <f>G190+G193+G196+G199</f>
        <v>2853.3</v>
      </c>
      <c r="H188" s="6">
        <f>H190+H193+H196+H199</f>
        <v>2658.7999999999997</v>
      </c>
      <c r="I188" s="9">
        <f t="shared" si="9"/>
        <v>93.1833315809764</v>
      </c>
      <c r="J188" s="34">
        <f t="shared" si="10"/>
        <v>-194.50000000000045</v>
      </c>
    </row>
    <row r="189" spans="1:10" ht="63.75">
      <c r="A189" s="32" t="s">
        <v>908</v>
      </c>
      <c r="B189" s="29" t="s">
        <v>860</v>
      </c>
      <c r="C189" s="86" t="s">
        <v>21</v>
      </c>
      <c r="D189" s="86" t="s">
        <v>6</v>
      </c>
      <c r="E189" s="29" t="s">
        <v>635</v>
      </c>
      <c r="F189" s="29"/>
      <c r="G189" s="6">
        <f>G190</f>
        <v>507</v>
      </c>
      <c r="H189" s="6">
        <f>H190</f>
        <v>507</v>
      </c>
      <c r="I189" s="9">
        <f t="shared" si="9"/>
        <v>100</v>
      </c>
      <c r="J189" s="34">
        <f t="shared" si="10"/>
        <v>0</v>
      </c>
    </row>
    <row r="190" spans="1:10" ht="63.75">
      <c r="A190" s="8" t="s">
        <v>84</v>
      </c>
      <c r="B190" s="29" t="s">
        <v>860</v>
      </c>
      <c r="C190" s="86" t="s">
        <v>21</v>
      </c>
      <c r="D190" s="86" t="s">
        <v>6</v>
      </c>
      <c r="E190" s="29" t="s">
        <v>83</v>
      </c>
      <c r="F190" s="29"/>
      <c r="G190" s="6">
        <f>G191</f>
        <v>507</v>
      </c>
      <c r="H190" s="6">
        <f>H191</f>
        <v>507</v>
      </c>
      <c r="I190" s="9">
        <f t="shared" si="9"/>
        <v>100</v>
      </c>
      <c r="J190" s="34">
        <f t="shared" si="10"/>
        <v>0</v>
      </c>
    </row>
    <row r="191" spans="1:10" ht="89.25">
      <c r="A191" s="10" t="s">
        <v>432</v>
      </c>
      <c r="B191" s="31" t="s">
        <v>860</v>
      </c>
      <c r="C191" s="87" t="s">
        <v>21</v>
      </c>
      <c r="D191" s="87" t="s">
        <v>6</v>
      </c>
      <c r="E191" s="31" t="s">
        <v>83</v>
      </c>
      <c r="F191" s="31" t="s">
        <v>318</v>
      </c>
      <c r="G191" s="5">
        <v>507</v>
      </c>
      <c r="H191" s="5">
        <v>507</v>
      </c>
      <c r="I191" s="11">
        <f t="shared" si="9"/>
        <v>100</v>
      </c>
      <c r="J191" s="35">
        <f t="shared" si="10"/>
        <v>0</v>
      </c>
    </row>
    <row r="192" spans="1:10" ht="63.75">
      <c r="A192" s="32" t="s">
        <v>909</v>
      </c>
      <c r="B192" s="29" t="s">
        <v>860</v>
      </c>
      <c r="C192" s="86" t="s">
        <v>21</v>
      </c>
      <c r="D192" s="86" t="s">
        <v>6</v>
      </c>
      <c r="E192" s="29" t="s">
        <v>636</v>
      </c>
      <c r="F192" s="29"/>
      <c r="G192" s="6">
        <f>G193</f>
        <v>1291.4000000000001</v>
      </c>
      <c r="H192" s="6">
        <f>H193</f>
        <v>1140.0999999999999</v>
      </c>
      <c r="I192" s="9">
        <f t="shared" si="9"/>
        <v>88.284032832584785</v>
      </c>
      <c r="J192" s="34">
        <f t="shared" si="10"/>
        <v>-151.30000000000018</v>
      </c>
    </row>
    <row r="193" spans="1:10" ht="38.25">
      <c r="A193" s="8" t="s">
        <v>86</v>
      </c>
      <c r="B193" s="29" t="s">
        <v>860</v>
      </c>
      <c r="C193" s="86" t="s">
        <v>21</v>
      </c>
      <c r="D193" s="86" t="s">
        <v>6</v>
      </c>
      <c r="E193" s="29" t="s">
        <v>85</v>
      </c>
      <c r="F193" s="29"/>
      <c r="G193" s="6">
        <f>G194</f>
        <v>1291.4000000000001</v>
      </c>
      <c r="H193" s="6">
        <f>H194</f>
        <v>1140.0999999999999</v>
      </c>
      <c r="I193" s="9">
        <f t="shared" si="9"/>
        <v>88.284032832584785</v>
      </c>
      <c r="J193" s="34">
        <f t="shared" si="10"/>
        <v>-151.30000000000018</v>
      </c>
    </row>
    <row r="194" spans="1:10" ht="76.5">
      <c r="A194" s="10" t="s">
        <v>437</v>
      </c>
      <c r="B194" s="31" t="s">
        <v>860</v>
      </c>
      <c r="C194" s="87" t="s">
        <v>21</v>
      </c>
      <c r="D194" s="87" t="s">
        <v>6</v>
      </c>
      <c r="E194" s="31" t="s">
        <v>85</v>
      </c>
      <c r="F194" s="31" t="s">
        <v>318</v>
      </c>
      <c r="G194" s="5">
        <v>1291.4000000000001</v>
      </c>
      <c r="H194" s="5">
        <v>1140.0999999999999</v>
      </c>
      <c r="I194" s="11">
        <f t="shared" si="9"/>
        <v>88.284032832584785</v>
      </c>
      <c r="J194" s="35">
        <f t="shared" si="10"/>
        <v>-151.30000000000018</v>
      </c>
    </row>
    <row r="195" spans="1:10" ht="38.25">
      <c r="A195" s="32" t="s">
        <v>910</v>
      </c>
      <c r="B195" s="29" t="s">
        <v>860</v>
      </c>
      <c r="C195" s="86" t="s">
        <v>21</v>
      </c>
      <c r="D195" s="86" t="s">
        <v>6</v>
      </c>
      <c r="E195" s="29" t="s">
        <v>637</v>
      </c>
      <c r="F195" s="29"/>
      <c r="G195" s="6">
        <f>G196</f>
        <v>382.9</v>
      </c>
      <c r="H195" s="6">
        <f>H196</f>
        <v>343.8</v>
      </c>
      <c r="I195" s="9">
        <f t="shared" si="9"/>
        <v>89.788456516061643</v>
      </c>
      <c r="J195" s="34">
        <f t="shared" si="10"/>
        <v>-39.099999999999966</v>
      </c>
    </row>
    <row r="196" spans="1:10" ht="38.25">
      <c r="A196" s="8" t="s">
        <v>88</v>
      </c>
      <c r="B196" s="29" t="s">
        <v>860</v>
      </c>
      <c r="C196" s="86" t="s">
        <v>21</v>
      </c>
      <c r="D196" s="86" t="s">
        <v>6</v>
      </c>
      <c r="E196" s="29" t="s">
        <v>87</v>
      </c>
      <c r="F196" s="29"/>
      <c r="G196" s="6">
        <f>G197</f>
        <v>382.9</v>
      </c>
      <c r="H196" s="6">
        <f>H197</f>
        <v>343.8</v>
      </c>
      <c r="I196" s="9">
        <f t="shared" si="9"/>
        <v>89.788456516061643</v>
      </c>
      <c r="J196" s="34">
        <f t="shared" si="10"/>
        <v>-39.099999999999966</v>
      </c>
    </row>
    <row r="197" spans="1:10" ht="63.75">
      <c r="A197" s="10" t="s">
        <v>436</v>
      </c>
      <c r="B197" s="31" t="s">
        <v>860</v>
      </c>
      <c r="C197" s="87" t="s">
        <v>21</v>
      </c>
      <c r="D197" s="87" t="s">
        <v>6</v>
      </c>
      <c r="E197" s="31" t="s">
        <v>87</v>
      </c>
      <c r="F197" s="31" t="s">
        <v>318</v>
      </c>
      <c r="G197" s="5">
        <v>382.9</v>
      </c>
      <c r="H197" s="5">
        <v>343.8</v>
      </c>
      <c r="I197" s="11">
        <f t="shared" si="9"/>
        <v>89.788456516061643</v>
      </c>
      <c r="J197" s="35">
        <f t="shared" si="10"/>
        <v>-39.099999999999966</v>
      </c>
    </row>
    <row r="198" spans="1:10" ht="38.25">
      <c r="A198" s="32" t="s">
        <v>911</v>
      </c>
      <c r="B198" s="29" t="s">
        <v>860</v>
      </c>
      <c r="C198" s="86" t="s">
        <v>21</v>
      </c>
      <c r="D198" s="86" t="s">
        <v>6</v>
      </c>
      <c r="E198" s="29" t="s">
        <v>638</v>
      </c>
      <c r="F198" s="29"/>
      <c r="G198" s="6">
        <f>G199</f>
        <v>672</v>
      </c>
      <c r="H198" s="6">
        <f>H199</f>
        <v>667.9</v>
      </c>
      <c r="I198" s="9">
        <f t="shared" si="9"/>
        <v>99.389880952380949</v>
      </c>
      <c r="J198" s="34">
        <f t="shared" si="10"/>
        <v>-4.1000000000000227</v>
      </c>
    </row>
    <row r="199" spans="1:10" ht="25.5">
      <c r="A199" s="8" t="s">
        <v>90</v>
      </c>
      <c r="B199" s="29" t="s">
        <v>860</v>
      </c>
      <c r="C199" s="86" t="s">
        <v>21</v>
      </c>
      <c r="D199" s="86" t="s">
        <v>6</v>
      </c>
      <c r="E199" s="29" t="s">
        <v>89</v>
      </c>
      <c r="F199" s="29"/>
      <c r="G199" s="6">
        <f>G200</f>
        <v>672</v>
      </c>
      <c r="H199" s="6">
        <f>H200</f>
        <v>667.9</v>
      </c>
      <c r="I199" s="9">
        <f t="shared" si="9"/>
        <v>99.389880952380949</v>
      </c>
      <c r="J199" s="34">
        <f t="shared" si="10"/>
        <v>-4.1000000000000227</v>
      </c>
    </row>
    <row r="200" spans="1:10" ht="63.75">
      <c r="A200" s="10" t="s">
        <v>435</v>
      </c>
      <c r="B200" s="31" t="s">
        <v>860</v>
      </c>
      <c r="C200" s="87" t="s">
        <v>21</v>
      </c>
      <c r="D200" s="87" t="s">
        <v>6</v>
      </c>
      <c r="E200" s="31" t="s">
        <v>89</v>
      </c>
      <c r="F200" s="31" t="s">
        <v>318</v>
      </c>
      <c r="G200" s="5">
        <v>672</v>
      </c>
      <c r="H200" s="5">
        <v>667.9</v>
      </c>
      <c r="I200" s="11">
        <f t="shared" si="9"/>
        <v>99.389880952380949</v>
      </c>
      <c r="J200" s="35">
        <f t="shared" si="10"/>
        <v>-4.1000000000000227</v>
      </c>
    </row>
    <row r="201" spans="1:10" ht="25.5">
      <c r="A201" s="8" t="s">
        <v>92</v>
      </c>
      <c r="B201" s="29" t="s">
        <v>860</v>
      </c>
      <c r="C201" s="86" t="s">
        <v>21</v>
      </c>
      <c r="D201" s="86" t="s">
        <v>91</v>
      </c>
      <c r="E201" s="29"/>
      <c r="F201" s="29"/>
      <c r="G201" s="6">
        <f>G202+G211+G223</f>
        <v>10763.900000000001</v>
      </c>
      <c r="H201" s="6">
        <f>H202+H211+H223</f>
        <v>8778.2000000000007</v>
      </c>
      <c r="I201" s="9">
        <f t="shared" si="9"/>
        <v>81.5522254944769</v>
      </c>
      <c r="J201" s="34">
        <f t="shared" si="10"/>
        <v>-1985.7000000000007</v>
      </c>
    </row>
    <row r="202" spans="1:10" ht="63.75">
      <c r="A202" s="14" t="s">
        <v>505</v>
      </c>
      <c r="B202" s="29" t="s">
        <v>860</v>
      </c>
      <c r="C202" s="86" t="s">
        <v>21</v>
      </c>
      <c r="D202" s="86" t="s">
        <v>91</v>
      </c>
      <c r="E202" s="29" t="s">
        <v>66</v>
      </c>
      <c r="F202" s="29"/>
      <c r="G202" s="6">
        <f>G203</f>
        <v>1591.7</v>
      </c>
      <c r="H202" s="6">
        <f>H203</f>
        <v>1191.6999999999998</v>
      </c>
      <c r="I202" s="9">
        <f t="shared" si="9"/>
        <v>74.869636237984523</v>
      </c>
      <c r="J202" s="34">
        <f t="shared" si="10"/>
        <v>-400.00000000000023</v>
      </c>
    </row>
    <row r="203" spans="1:10" ht="40.5">
      <c r="A203" s="17" t="s">
        <v>506</v>
      </c>
      <c r="B203" s="29" t="s">
        <v>860</v>
      </c>
      <c r="C203" s="86" t="s">
        <v>21</v>
      </c>
      <c r="D203" s="86" t="s">
        <v>91</v>
      </c>
      <c r="E203" s="29" t="s">
        <v>514</v>
      </c>
      <c r="F203" s="29"/>
      <c r="G203" s="6">
        <f>G204+G208</f>
        <v>1591.7</v>
      </c>
      <c r="H203" s="6">
        <f>H204+H208</f>
        <v>1191.6999999999998</v>
      </c>
      <c r="I203" s="9">
        <f t="shared" si="9"/>
        <v>74.869636237984523</v>
      </c>
      <c r="J203" s="34">
        <f t="shared" si="10"/>
        <v>-400.00000000000023</v>
      </c>
    </row>
    <row r="204" spans="1:10" ht="51">
      <c r="A204" s="32" t="s">
        <v>904</v>
      </c>
      <c r="B204" s="29" t="s">
        <v>860</v>
      </c>
      <c r="C204" s="86" t="s">
        <v>21</v>
      </c>
      <c r="D204" s="86" t="s">
        <v>91</v>
      </c>
      <c r="E204" s="29" t="s">
        <v>639</v>
      </c>
      <c r="F204" s="29"/>
      <c r="G204" s="6">
        <f>G205</f>
        <v>637.20000000000005</v>
      </c>
      <c r="H204" s="6">
        <f>H205</f>
        <v>350.4</v>
      </c>
      <c r="I204" s="9">
        <f t="shared" si="9"/>
        <v>54.990583804143121</v>
      </c>
      <c r="J204" s="34">
        <f t="shared" si="10"/>
        <v>-286.80000000000007</v>
      </c>
    </row>
    <row r="205" spans="1:10">
      <c r="A205" s="8" t="s">
        <v>40</v>
      </c>
      <c r="B205" s="29" t="s">
        <v>860</v>
      </c>
      <c r="C205" s="86" t="s">
        <v>21</v>
      </c>
      <c r="D205" s="86" t="s">
        <v>91</v>
      </c>
      <c r="E205" s="29" t="s">
        <v>93</v>
      </c>
      <c r="F205" s="29"/>
      <c r="G205" s="6">
        <f>SUM(G206:G207)</f>
        <v>637.20000000000005</v>
      </c>
      <c r="H205" s="6">
        <f>SUM(H206:H207)</f>
        <v>350.4</v>
      </c>
      <c r="I205" s="9">
        <f t="shared" si="9"/>
        <v>54.990583804143121</v>
      </c>
      <c r="J205" s="34">
        <f t="shared" si="10"/>
        <v>-286.80000000000007</v>
      </c>
    </row>
    <row r="206" spans="1:10" ht="38.25">
      <c r="A206" s="10" t="s">
        <v>742</v>
      </c>
      <c r="B206" s="31" t="s">
        <v>860</v>
      </c>
      <c r="C206" s="87" t="s">
        <v>21</v>
      </c>
      <c r="D206" s="87" t="s">
        <v>91</v>
      </c>
      <c r="E206" s="31" t="s">
        <v>93</v>
      </c>
      <c r="F206" s="31" t="s">
        <v>318</v>
      </c>
      <c r="G206" s="5">
        <v>404.2</v>
      </c>
      <c r="H206" s="5">
        <v>154.69999999999999</v>
      </c>
      <c r="I206" s="11">
        <f t="shared" si="9"/>
        <v>38.273132112815439</v>
      </c>
      <c r="J206" s="35">
        <f t="shared" si="10"/>
        <v>-249.5</v>
      </c>
    </row>
    <row r="207" spans="1:10" ht="25.5">
      <c r="A207" s="10" t="s">
        <v>743</v>
      </c>
      <c r="B207" s="31" t="s">
        <v>860</v>
      </c>
      <c r="C207" s="87" t="s">
        <v>21</v>
      </c>
      <c r="D207" s="87" t="s">
        <v>91</v>
      </c>
      <c r="E207" s="31" t="s">
        <v>93</v>
      </c>
      <c r="F207" s="31" t="s">
        <v>319</v>
      </c>
      <c r="G207" s="5">
        <v>233</v>
      </c>
      <c r="H207" s="5">
        <v>195.7</v>
      </c>
      <c r="I207" s="11">
        <f t="shared" si="9"/>
        <v>83.991416309012862</v>
      </c>
      <c r="J207" s="35">
        <f t="shared" si="10"/>
        <v>-37.300000000000011</v>
      </c>
    </row>
    <row r="208" spans="1:10" ht="38.25">
      <c r="A208" s="32" t="s">
        <v>912</v>
      </c>
      <c r="B208" s="29" t="s">
        <v>860</v>
      </c>
      <c r="C208" s="86" t="s">
        <v>21</v>
      </c>
      <c r="D208" s="86" t="s">
        <v>91</v>
      </c>
      <c r="E208" s="29" t="s">
        <v>640</v>
      </c>
      <c r="F208" s="29"/>
      <c r="G208" s="6">
        <f>G209</f>
        <v>954.5</v>
      </c>
      <c r="H208" s="6">
        <f>H209</f>
        <v>841.3</v>
      </c>
      <c r="I208" s="9">
        <f t="shared" si="9"/>
        <v>88.140387637506549</v>
      </c>
      <c r="J208" s="34">
        <f t="shared" si="10"/>
        <v>-113.20000000000005</v>
      </c>
    </row>
    <row r="209" spans="1:10" ht="51">
      <c r="A209" s="8" t="s">
        <v>95</v>
      </c>
      <c r="B209" s="29" t="s">
        <v>860</v>
      </c>
      <c r="C209" s="86" t="s">
        <v>21</v>
      </c>
      <c r="D209" s="86" t="s">
        <v>91</v>
      </c>
      <c r="E209" s="29" t="s">
        <v>94</v>
      </c>
      <c r="F209" s="29"/>
      <c r="G209" s="6">
        <f>G210</f>
        <v>954.5</v>
      </c>
      <c r="H209" s="6">
        <f>H210</f>
        <v>841.3</v>
      </c>
      <c r="I209" s="9">
        <f t="shared" si="9"/>
        <v>88.140387637506549</v>
      </c>
      <c r="J209" s="34">
        <f t="shared" si="10"/>
        <v>-113.20000000000005</v>
      </c>
    </row>
    <row r="210" spans="1:10" ht="76.5">
      <c r="A210" s="10" t="s">
        <v>438</v>
      </c>
      <c r="B210" s="31" t="s">
        <v>860</v>
      </c>
      <c r="C210" s="87" t="s">
        <v>21</v>
      </c>
      <c r="D210" s="87" t="s">
        <v>91</v>
      </c>
      <c r="E210" s="31" t="s">
        <v>94</v>
      </c>
      <c r="F210" s="31" t="s">
        <v>318</v>
      </c>
      <c r="G210" s="5">
        <v>954.5</v>
      </c>
      <c r="H210" s="5">
        <v>841.3</v>
      </c>
      <c r="I210" s="11">
        <f t="shared" si="9"/>
        <v>88.140387637506549</v>
      </c>
      <c r="J210" s="35">
        <f t="shared" si="10"/>
        <v>-113.20000000000005</v>
      </c>
    </row>
    <row r="211" spans="1:10" ht="51">
      <c r="A211" s="14" t="s">
        <v>507</v>
      </c>
      <c r="B211" s="29" t="s">
        <v>860</v>
      </c>
      <c r="C211" s="86" t="s">
        <v>21</v>
      </c>
      <c r="D211" s="86" t="s">
        <v>91</v>
      </c>
      <c r="E211" s="29" t="s">
        <v>51</v>
      </c>
      <c r="F211" s="29"/>
      <c r="G211" s="6">
        <f>G212</f>
        <v>4798.7000000000007</v>
      </c>
      <c r="H211" s="6">
        <f>H212</f>
        <v>3985.3</v>
      </c>
      <c r="I211" s="9">
        <f t="shared" si="9"/>
        <v>83.049575926813503</v>
      </c>
      <c r="J211" s="34">
        <f t="shared" si="10"/>
        <v>-813.40000000000055</v>
      </c>
    </row>
    <row r="212" spans="1:10" ht="54">
      <c r="A212" s="15" t="s">
        <v>508</v>
      </c>
      <c r="B212" s="29" t="s">
        <v>860</v>
      </c>
      <c r="C212" s="86" t="s">
        <v>21</v>
      </c>
      <c r="D212" s="86" t="s">
        <v>91</v>
      </c>
      <c r="E212" s="29" t="s">
        <v>512</v>
      </c>
      <c r="F212" s="29"/>
      <c r="G212" s="6">
        <f>G213+G218</f>
        <v>4798.7000000000007</v>
      </c>
      <c r="H212" s="6">
        <f>H213+H218</f>
        <v>3985.3</v>
      </c>
      <c r="I212" s="9">
        <f t="shared" si="9"/>
        <v>83.049575926813503</v>
      </c>
      <c r="J212" s="34">
        <f t="shared" si="10"/>
        <v>-813.40000000000055</v>
      </c>
    </row>
    <row r="213" spans="1:10" ht="54">
      <c r="A213" s="15" t="s">
        <v>913</v>
      </c>
      <c r="B213" s="29" t="s">
        <v>860</v>
      </c>
      <c r="C213" s="86" t="s">
        <v>21</v>
      </c>
      <c r="D213" s="86" t="s">
        <v>91</v>
      </c>
      <c r="E213" s="29" t="s">
        <v>744</v>
      </c>
      <c r="F213" s="29"/>
      <c r="G213" s="6">
        <f>G214+G216</f>
        <v>3114.8</v>
      </c>
      <c r="H213" s="6">
        <f>H214+H216</f>
        <v>2409</v>
      </c>
      <c r="I213" s="9">
        <f t="shared" si="9"/>
        <v>77.340439193527672</v>
      </c>
      <c r="J213" s="34">
        <f t="shared" si="10"/>
        <v>-705.80000000000018</v>
      </c>
    </row>
    <row r="214" spans="1:10" ht="27">
      <c r="A214" s="15" t="s">
        <v>27</v>
      </c>
      <c r="B214" s="29" t="s">
        <v>860</v>
      </c>
      <c r="C214" s="86" t="s">
        <v>21</v>
      </c>
      <c r="D214" s="86" t="s">
        <v>91</v>
      </c>
      <c r="E214" s="29" t="s">
        <v>745</v>
      </c>
      <c r="F214" s="29"/>
      <c r="G214" s="6">
        <f>G215</f>
        <v>2514.8000000000002</v>
      </c>
      <c r="H214" s="6">
        <f>H215</f>
        <v>2409</v>
      </c>
      <c r="I214" s="9">
        <f t="shared" si="9"/>
        <v>95.792905996500707</v>
      </c>
      <c r="J214" s="34">
        <f t="shared" si="10"/>
        <v>-105.80000000000018</v>
      </c>
    </row>
    <row r="215" spans="1:10" ht="51">
      <c r="A215" s="30" t="s">
        <v>346</v>
      </c>
      <c r="B215" s="31" t="s">
        <v>860</v>
      </c>
      <c r="C215" s="87" t="s">
        <v>21</v>
      </c>
      <c r="D215" s="87" t="s">
        <v>91</v>
      </c>
      <c r="E215" s="31" t="s">
        <v>745</v>
      </c>
      <c r="F215" s="31" t="s">
        <v>318</v>
      </c>
      <c r="G215" s="5">
        <v>2514.8000000000002</v>
      </c>
      <c r="H215" s="5">
        <v>2409</v>
      </c>
      <c r="I215" s="11">
        <f t="shared" si="9"/>
        <v>95.792905996500707</v>
      </c>
      <c r="J215" s="35">
        <f t="shared" si="10"/>
        <v>-105.80000000000018</v>
      </c>
    </row>
    <row r="216" spans="1:10" ht="63.75">
      <c r="A216" s="14" t="s">
        <v>831</v>
      </c>
      <c r="B216" s="29" t="s">
        <v>860</v>
      </c>
      <c r="C216" s="86" t="s">
        <v>21</v>
      </c>
      <c r="D216" s="86" t="s">
        <v>91</v>
      </c>
      <c r="E216" s="29" t="s">
        <v>832</v>
      </c>
      <c r="F216" s="29"/>
      <c r="G216" s="6">
        <f>G217</f>
        <v>600</v>
      </c>
      <c r="H216" s="6">
        <f>H217</f>
        <v>0</v>
      </c>
      <c r="I216" s="11">
        <f t="shared" si="9"/>
        <v>0</v>
      </c>
      <c r="J216" s="35">
        <f t="shared" si="10"/>
        <v>-600</v>
      </c>
    </row>
    <row r="217" spans="1:10" ht="89.25">
      <c r="A217" s="30" t="s">
        <v>882</v>
      </c>
      <c r="B217" s="31" t="s">
        <v>860</v>
      </c>
      <c r="C217" s="87" t="s">
        <v>21</v>
      </c>
      <c r="D217" s="87" t="s">
        <v>91</v>
      </c>
      <c r="E217" s="31" t="s">
        <v>832</v>
      </c>
      <c r="F217" s="31" t="s">
        <v>322</v>
      </c>
      <c r="G217" s="5">
        <v>600</v>
      </c>
      <c r="H217" s="5">
        <v>0</v>
      </c>
      <c r="I217" s="11">
        <f t="shared" si="9"/>
        <v>0</v>
      </c>
      <c r="J217" s="35">
        <f t="shared" si="10"/>
        <v>-600</v>
      </c>
    </row>
    <row r="218" spans="1:10" ht="25.5">
      <c r="A218" s="32" t="s">
        <v>914</v>
      </c>
      <c r="B218" s="29" t="s">
        <v>860</v>
      </c>
      <c r="C218" s="86" t="s">
        <v>21</v>
      </c>
      <c r="D218" s="86" t="s">
        <v>91</v>
      </c>
      <c r="E218" s="29" t="s">
        <v>641</v>
      </c>
      <c r="F218" s="29"/>
      <c r="G218" s="6">
        <f>G219+G221</f>
        <v>1683.9</v>
      </c>
      <c r="H218" s="6">
        <f>H219+H221</f>
        <v>1576.3</v>
      </c>
      <c r="I218" s="9">
        <f t="shared" si="9"/>
        <v>93.610071856998616</v>
      </c>
      <c r="J218" s="34">
        <f t="shared" si="10"/>
        <v>-107.60000000000014</v>
      </c>
    </row>
    <row r="219" spans="1:10" ht="25.5">
      <c r="A219" s="8" t="s">
        <v>34</v>
      </c>
      <c r="B219" s="29" t="s">
        <v>860</v>
      </c>
      <c r="C219" s="86" t="s">
        <v>21</v>
      </c>
      <c r="D219" s="86" t="s">
        <v>91</v>
      </c>
      <c r="E219" s="29" t="s">
        <v>96</v>
      </c>
      <c r="F219" s="29"/>
      <c r="G219" s="6">
        <f>G220</f>
        <v>120</v>
      </c>
      <c r="H219" s="6">
        <f>H220</f>
        <v>120</v>
      </c>
      <c r="I219" s="9">
        <f t="shared" si="9"/>
        <v>100</v>
      </c>
      <c r="J219" s="34">
        <f t="shared" si="10"/>
        <v>0</v>
      </c>
    </row>
    <row r="220" spans="1:10" ht="51">
      <c r="A220" s="10" t="s">
        <v>351</v>
      </c>
      <c r="B220" s="31" t="s">
        <v>860</v>
      </c>
      <c r="C220" s="87" t="s">
        <v>21</v>
      </c>
      <c r="D220" s="87" t="s">
        <v>91</v>
      </c>
      <c r="E220" s="31" t="s">
        <v>96</v>
      </c>
      <c r="F220" s="31" t="s">
        <v>318</v>
      </c>
      <c r="G220" s="5">
        <v>120</v>
      </c>
      <c r="H220" s="5">
        <v>120</v>
      </c>
      <c r="I220" s="11">
        <f t="shared" si="9"/>
        <v>100</v>
      </c>
      <c r="J220" s="35">
        <f t="shared" si="10"/>
        <v>0</v>
      </c>
    </row>
    <row r="221" spans="1:10">
      <c r="A221" s="8" t="s">
        <v>40</v>
      </c>
      <c r="B221" s="29" t="s">
        <v>860</v>
      </c>
      <c r="C221" s="86" t="s">
        <v>21</v>
      </c>
      <c r="D221" s="86" t="s">
        <v>91</v>
      </c>
      <c r="E221" s="29" t="s">
        <v>97</v>
      </c>
      <c r="F221" s="29"/>
      <c r="G221" s="6">
        <f>G222</f>
        <v>1563.9</v>
      </c>
      <c r="H221" s="6">
        <f>H222</f>
        <v>1456.3</v>
      </c>
      <c r="I221" s="9">
        <f t="shared" ref="I221:I291" si="17">H221/G221*100</f>
        <v>93.119764690837002</v>
      </c>
      <c r="J221" s="35">
        <f t="shared" ref="J221:J291" si="18">H221-G221</f>
        <v>-107.60000000000014</v>
      </c>
    </row>
    <row r="222" spans="1:10" ht="38.25">
      <c r="A222" s="10" t="s">
        <v>349</v>
      </c>
      <c r="B222" s="31" t="s">
        <v>860</v>
      </c>
      <c r="C222" s="87" t="s">
        <v>21</v>
      </c>
      <c r="D222" s="87" t="s">
        <v>91</v>
      </c>
      <c r="E222" s="31" t="s">
        <v>97</v>
      </c>
      <c r="F222" s="31" t="s">
        <v>318</v>
      </c>
      <c r="G222" s="5">
        <v>1563.9</v>
      </c>
      <c r="H222" s="5">
        <v>1456.3</v>
      </c>
      <c r="I222" s="11">
        <f t="shared" si="17"/>
        <v>93.119764690837002</v>
      </c>
      <c r="J222" s="35">
        <f t="shared" si="18"/>
        <v>-107.60000000000014</v>
      </c>
    </row>
    <row r="223" spans="1:10" ht="25.5">
      <c r="A223" s="16" t="s">
        <v>487</v>
      </c>
      <c r="B223" s="29" t="s">
        <v>860</v>
      </c>
      <c r="C223" s="86" t="s">
        <v>21</v>
      </c>
      <c r="D223" s="86" t="s">
        <v>91</v>
      </c>
      <c r="E223" s="29" t="s">
        <v>486</v>
      </c>
      <c r="F223" s="31"/>
      <c r="G223" s="6">
        <f>G224</f>
        <v>4373.5</v>
      </c>
      <c r="H223" s="6">
        <f>H224</f>
        <v>3601.2</v>
      </c>
      <c r="I223" s="9">
        <f t="shared" si="17"/>
        <v>82.341374185435001</v>
      </c>
      <c r="J223" s="34">
        <f t="shared" si="18"/>
        <v>-772.30000000000018</v>
      </c>
    </row>
    <row r="224" spans="1:10" ht="13.5">
      <c r="A224" s="15" t="s">
        <v>484</v>
      </c>
      <c r="B224" s="29" t="s">
        <v>860</v>
      </c>
      <c r="C224" s="86" t="s">
        <v>21</v>
      </c>
      <c r="D224" s="86" t="s">
        <v>91</v>
      </c>
      <c r="E224" s="29" t="s">
        <v>485</v>
      </c>
      <c r="F224" s="29"/>
      <c r="G224" s="6">
        <f>G225+G229+G232+G227</f>
        <v>4373.5</v>
      </c>
      <c r="H224" s="6">
        <f>H225+H229+H232+H227</f>
        <v>3601.2</v>
      </c>
      <c r="I224" s="9">
        <f t="shared" si="17"/>
        <v>82.341374185435001</v>
      </c>
      <c r="J224" s="34">
        <f t="shared" si="18"/>
        <v>-772.30000000000018</v>
      </c>
    </row>
    <row r="225" spans="1:10" ht="25.5">
      <c r="A225" s="8" t="s">
        <v>34</v>
      </c>
      <c r="B225" s="29" t="s">
        <v>860</v>
      </c>
      <c r="C225" s="86" t="s">
        <v>21</v>
      </c>
      <c r="D225" s="86" t="s">
        <v>91</v>
      </c>
      <c r="E225" s="29" t="s">
        <v>33</v>
      </c>
      <c r="F225" s="29"/>
      <c r="G225" s="6">
        <f>G226</f>
        <v>150</v>
      </c>
      <c r="H225" s="6">
        <f>H226</f>
        <v>150</v>
      </c>
      <c r="I225" s="9">
        <f t="shared" si="17"/>
        <v>100</v>
      </c>
      <c r="J225" s="34">
        <f t="shared" si="18"/>
        <v>0</v>
      </c>
    </row>
    <row r="226" spans="1:10" ht="38.25">
      <c r="A226" s="10" t="s">
        <v>391</v>
      </c>
      <c r="B226" s="31" t="s">
        <v>860</v>
      </c>
      <c r="C226" s="87" t="s">
        <v>21</v>
      </c>
      <c r="D226" s="87" t="s">
        <v>91</v>
      </c>
      <c r="E226" s="31" t="s">
        <v>33</v>
      </c>
      <c r="F226" s="31" t="s">
        <v>320</v>
      </c>
      <c r="G226" s="5">
        <v>150</v>
      </c>
      <c r="H226" s="5">
        <v>150</v>
      </c>
      <c r="I226" s="11">
        <f t="shared" si="17"/>
        <v>100</v>
      </c>
      <c r="J226" s="35">
        <f t="shared" si="18"/>
        <v>0</v>
      </c>
    </row>
    <row r="227" spans="1:10" ht="27">
      <c r="A227" s="15" t="s">
        <v>27</v>
      </c>
      <c r="B227" s="29" t="s">
        <v>860</v>
      </c>
      <c r="C227" s="86" t="s">
        <v>21</v>
      </c>
      <c r="D227" s="86" t="s">
        <v>91</v>
      </c>
      <c r="E227" s="29" t="s">
        <v>26</v>
      </c>
      <c r="F227" s="31"/>
      <c r="G227" s="6">
        <f>G228</f>
        <v>2668.5</v>
      </c>
      <c r="H227" s="6">
        <f>H228</f>
        <v>1896.2</v>
      </c>
      <c r="I227" s="9">
        <f t="shared" si="17"/>
        <v>71.058647180063701</v>
      </c>
      <c r="J227" s="34">
        <f t="shared" si="18"/>
        <v>-772.3</v>
      </c>
    </row>
    <row r="228" spans="1:10" ht="51">
      <c r="A228" s="30" t="s">
        <v>346</v>
      </c>
      <c r="B228" s="31" t="s">
        <v>860</v>
      </c>
      <c r="C228" s="87" t="s">
        <v>21</v>
      </c>
      <c r="D228" s="87" t="s">
        <v>91</v>
      </c>
      <c r="E228" s="31" t="s">
        <v>26</v>
      </c>
      <c r="F228" s="31" t="s">
        <v>318</v>
      </c>
      <c r="G228" s="5">
        <v>2668.5</v>
      </c>
      <c r="H228" s="5">
        <v>1896.2</v>
      </c>
      <c r="I228" s="11">
        <f t="shared" si="17"/>
        <v>71.058647180063701</v>
      </c>
      <c r="J228" s="35">
        <f t="shared" si="18"/>
        <v>-772.3</v>
      </c>
    </row>
    <row r="229" spans="1:10">
      <c r="A229" s="8" t="s">
        <v>40</v>
      </c>
      <c r="B229" s="29" t="s">
        <v>860</v>
      </c>
      <c r="C229" s="86" t="s">
        <v>21</v>
      </c>
      <c r="D229" s="86" t="s">
        <v>91</v>
      </c>
      <c r="E229" s="29" t="s">
        <v>98</v>
      </c>
      <c r="F229" s="29"/>
      <c r="G229" s="6">
        <f>SUM(G230:G231)</f>
        <v>555</v>
      </c>
      <c r="H229" s="6">
        <f>SUM(H230:H231)</f>
        <v>555</v>
      </c>
      <c r="I229" s="9">
        <f t="shared" si="17"/>
        <v>100</v>
      </c>
      <c r="J229" s="34">
        <f t="shared" si="18"/>
        <v>0</v>
      </c>
    </row>
    <row r="230" spans="1:10" ht="38.25">
      <c r="A230" s="10" t="s">
        <v>349</v>
      </c>
      <c r="B230" s="31" t="s">
        <v>860</v>
      </c>
      <c r="C230" s="87" t="s">
        <v>21</v>
      </c>
      <c r="D230" s="87" t="s">
        <v>91</v>
      </c>
      <c r="E230" s="31" t="s">
        <v>98</v>
      </c>
      <c r="F230" s="31" t="s">
        <v>318</v>
      </c>
      <c r="G230" s="5">
        <v>450</v>
      </c>
      <c r="H230" s="5">
        <v>450</v>
      </c>
      <c r="I230" s="11">
        <f t="shared" si="17"/>
        <v>100</v>
      </c>
      <c r="J230" s="35">
        <f t="shared" si="18"/>
        <v>0</v>
      </c>
    </row>
    <row r="231" spans="1:10" ht="25.5">
      <c r="A231" s="10" t="s">
        <v>743</v>
      </c>
      <c r="B231" s="31" t="s">
        <v>860</v>
      </c>
      <c r="C231" s="87" t="s">
        <v>21</v>
      </c>
      <c r="D231" s="87" t="s">
        <v>91</v>
      </c>
      <c r="E231" s="31" t="s">
        <v>98</v>
      </c>
      <c r="F231" s="31" t="s">
        <v>319</v>
      </c>
      <c r="G231" s="5">
        <v>105</v>
      </c>
      <c r="H231" s="5">
        <v>105</v>
      </c>
      <c r="I231" s="11">
        <f t="shared" si="17"/>
        <v>100</v>
      </c>
      <c r="J231" s="35">
        <f t="shared" si="18"/>
        <v>0</v>
      </c>
    </row>
    <row r="232" spans="1:10" ht="63.75">
      <c r="A232" s="8" t="s">
        <v>868</v>
      </c>
      <c r="B232" s="29" t="s">
        <v>860</v>
      </c>
      <c r="C232" s="86" t="s">
        <v>21</v>
      </c>
      <c r="D232" s="86" t="s">
        <v>91</v>
      </c>
      <c r="E232" s="29" t="s">
        <v>746</v>
      </c>
      <c r="F232" s="31"/>
      <c r="G232" s="6">
        <f>G233</f>
        <v>1000</v>
      </c>
      <c r="H232" s="6">
        <f>H233</f>
        <v>1000</v>
      </c>
      <c r="I232" s="9">
        <f t="shared" si="17"/>
        <v>100</v>
      </c>
      <c r="J232" s="34">
        <f t="shared" si="18"/>
        <v>0</v>
      </c>
    </row>
    <row r="233" spans="1:10" ht="76.5">
      <c r="A233" s="10" t="s">
        <v>363</v>
      </c>
      <c r="B233" s="31" t="s">
        <v>860</v>
      </c>
      <c r="C233" s="87" t="s">
        <v>21</v>
      </c>
      <c r="D233" s="87" t="s">
        <v>91</v>
      </c>
      <c r="E233" s="31" t="s">
        <v>746</v>
      </c>
      <c r="F233" s="31" t="s">
        <v>321</v>
      </c>
      <c r="G233" s="5">
        <v>1000</v>
      </c>
      <c r="H233" s="5">
        <v>1000</v>
      </c>
      <c r="I233" s="11">
        <f t="shared" si="17"/>
        <v>100</v>
      </c>
      <c r="J233" s="35">
        <f t="shared" si="18"/>
        <v>0</v>
      </c>
    </row>
    <row r="234" spans="1:10" ht="25.5">
      <c r="A234" s="8" t="s">
        <v>99</v>
      </c>
      <c r="B234" s="29" t="s">
        <v>860</v>
      </c>
      <c r="C234" s="86" t="s">
        <v>28</v>
      </c>
      <c r="D234" s="86"/>
      <c r="E234" s="29"/>
      <c r="F234" s="29"/>
      <c r="G234" s="6">
        <f>G235+G241</f>
        <v>45292</v>
      </c>
      <c r="H234" s="6">
        <f>H235+H241</f>
        <v>45178.6</v>
      </c>
      <c r="I234" s="9">
        <f t="shared" si="17"/>
        <v>99.749624657776209</v>
      </c>
      <c r="J234" s="34">
        <f t="shared" si="18"/>
        <v>-113.40000000000146</v>
      </c>
    </row>
    <row r="235" spans="1:10">
      <c r="A235" s="8" t="s">
        <v>100</v>
      </c>
      <c r="B235" s="29" t="s">
        <v>860</v>
      </c>
      <c r="C235" s="86" t="s">
        <v>28</v>
      </c>
      <c r="D235" s="86" t="s">
        <v>11</v>
      </c>
      <c r="E235" s="29"/>
      <c r="F235" s="29"/>
      <c r="G235" s="6">
        <f>G239</f>
        <v>239.1</v>
      </c>
      <c r="H235" s="6">
        <f>H239</f>
        <v>239</v>
      </c>
      <c r="I235" s="9">
        <f t="shared" si="17"/>
        <v>99.958176495190301</v>
      </c>
      <c r="J235" s="34">
        <f t="shared" si="18"/>
        <v>-9.9999999999994316E-2</v>
      </c>
    </row>
    <row r="236" spans="1:10" ht="51">
      <c r="A236" s="14" t="s">
        <v>507</v>
      </c>
      <c r="B236" s="29" t="s">
        <v>860</v>
      </c>
      <c r="C236" s="86" t="s">
        <v>28</v>
      </c>
      <c r="D236" s="86" t="s">
        <v>11</v>
      </c>
      <c r="E236" s="29" t="s">
        <v>51</v>
      </c>
      <c r="F236" s="29"/>
      <c r="G236" s="6">
        <f>G237</f>
        <v>239.1</v>
      </c>
      <c r="H236" s="6">
        <f>H237</f>
        <v>239</v>
      </c>
      <c r="I236" s="9">
        <f t="shared" si="17"/>
        <v>99.958176495190301</v>
      </c>
      <c r="J236" s="34">
        <f t="shared" si="18"/>
        <v>-9.9999999999994316E-2</v>
      </c>
    </row>
    <row r="237" spans="1:10" ht="54">
      <c r="A237" s="15" t="s">
        <v>508</v>
      </c>
      <c r="B237" s="29" t="s">
        <v>860</v>
      </c>
      <c r="C237" s="86" t="s">
        <v>28</v>
      </c>
      <c r="D237" s="86" t="s">
        <v>11</v>
      </c>
      <c r="E237" s="29" t="s">
        <v>512</v>
      </c>
      <c r="F237" s="29"/>
      <c r="G237" s="6">
        <f>G239</f>
        <v>239.1</v>
      </c>
      <c r="H237" s="6">
        <f>H239</f>
        <v>239</v>
      </c>
      <c r="I237" s="9">
        <f t="shared" si="17"/>
        <v>99.958176495190301</v>
      </c>
      <c r="J237" s="34">
        <f t="shared" si="18"/>
        <v>-9.9999999999994316E-2</v>
      </c>
    </row>
    <row r="238" spans="1:10" ht="38.25">
      <c r="A238" s="32" t="s">
        <v>915</v>
      </c>
      <c r="B238" s="29" t="s">
        <v>860</v>
      </c>
      <c r="C238" s="86" t="s">
        <v>28</v>
      </c>
      <c r="D238" s="86" t="s">
        <v>11</v>
      </c>
      <c r="E238" s="29" t="s">
        <v>642</v>
      </c>
      <c r="F238" s="29"/>
      <c r="G238" s="6">
        <f>SUM(G239)</f>
        <v>239.1</v>
      </c>
      <c r="H238" s="6">
        <f>SUM(H239)</f>
        <v>239</v>
      </c>
      <c r="I238" s="9">
        <f t="shared" si="17"/>
        <v>99.958176495190301</v>
      </c>
      <c r="J238" s="34">
        <f t="shared" si="18"/>
        <v>-9.9999999999994316E-2</v>
      </c>
    </row>
    <row r="239" spans="1:10" ht="38.25">
      <c r="A239" s="8" t="s">
        <v>102</v>
      </c>
      <c r="B239" s="29" t="s">
        <v>860</v>
      </c>
      <c r="C239" s="86" t="s">
        <v>28</v>
      </c>
      <c r="D239" s="86" t="s">
        <v>11</v>
      </c>
      <c r="E239" s="29" t="s">
        <v>101</v>
      </c>
      <c r="F239" s="29"/>
      <c r="G239" s="6">
        <f>SUM(G240)</f>
        <v>239.1</v>
      </c>
      <c r="H239" s="6">
        <f>SUM(H240)</f>
        <v>239</v>
      </c>
      <c r="I239" s="9">
        <f t="shared" si="17"/>
        <v>99.958176495190301</v>
      </c>
      <c r="J239" s="34">
        <f t="shared" si="18"/>
        <v>-9.9999999999994316E-2</v>
      </c>
    </row>
    <row r="240" spans="1:10" ht="38.25">
      <c r="A240" s="10" t="s">
        <v>357</v>
      </c>
      <c r="B240" s="31" t="s">
        <v>860</v>
      </c>
      <c r="C240" s="87" t="s">
        <v>28</v>
      </c>
      <c r="D240" s="87" t="s">
        <v>11</v>
      </c>
      <c r="E240" s="31" t="s">
        <v>101</v>
      </c>
      <c r="F240" s="31" t="s">
        <v>319</v>
      </c>
      <c r="G240" s="5">
        <v>239.1</v>
      </c>
      <c r="H240" s="5">
        <v>239</v>
      </c>
      <c r="I240" s="11">
        <f t="shared" si="17"/>
        <v>99.958176495190301</v>
      </c>
      <c r="J240" s="35">
        <f t="shared" si="18"/>
        <v>-9.9999999999994316E-2</v>
      </c>
    </row>
    <row r="241" spans="1:10">
      <c r="A241" s="8" t="s">
        <v>103</v>
      </c>
      <c r="B241" s="29" t="s">
        <v>860</v>
      </c>
      <c r="C241" s="86" t="s">
        <v>28</v>
      </c>
      <c r="D241" s="86" t="s">
        <v>17</v>
      </c>
      <c r="E241" s="29"/>
      <c r="F241" s="29"/>
      <c r="G241" s="6">
        <f>G242+G247+G264+G284+G273</f>
        <v>45052.9</v>
      </c>
      <c r="H241" s="6">
        <f>H242+H247+H264+H284+H273</f>
        <v>44939.6</v>
      </c>
      <c r="I241" s="9">
        <f t="shared" si="17"/>
        <v>99.748517853456704</v>
      </c>
      <c r="J241" s="34">
        <f t="shared" si="18"/>
        <v>-113.30000000000291</v>
      </c>
    </row>
    <row r="242" spans="1:10" ht="63.75">
      <c r="A242" s="14" t="s">
        <v>505</v>
      </c>
      <c r="B242" s="29" t="s">
        <v>860</v>
      </c>
      <c r="C242" s="86" t="s">
        <v>28</v>
      </c>
      <c r="D242" s="86" t="s">
        <v>17</v>
      </c>
      <c r="E242" s="29" t="s">
        <v>66</v>
      </c>
      <c r="F242" s="29"/>
      <c r="G242" s="6">
        <f>G243</f>
        <v>1779.6</v>
      </c>
      <c r="H242" s="6">
        <f>H243</f>
        <v>1779.6</v>
      </c>
      <c r="I242" s="9">
        <f t="shared" si="17"/>
        <v>100</v>
      </c>
      <c r="J242" s="34">
        <f t="shared" si="18"/>
        <v>0</v>
      </c>
    </row>
    <row r="243" spans="1:10" ht="25.5">
      <c r="A243" s="8" t="s">
        <v>584</v>
      </c>
      <c r="B243" s="29" t="s">
        <v>860</v>
      </c>
      <c r="C243" s="86" t="s">
        <v>28</v>
      </c>
      <c r="D243" s="86" t="s">
        <v>17</v>
      </c>
      <c r="E243" s="29" t="s">
        <v>513</v>
      </c>
      <c r="F243" s="29"/>
      <c r="G243" s="6">
        <f>G245</f>
        <v>1779.6</v>
      </c>
      <c r="H243" s="6">
        <f>H245</f>
        <v>1779.6</v>
      </c>
      <c r="I243" s="9">
        <f t="shared" si="17"/>
        <v>100</v>
      </c>
      <c r="J243" s="34">
        <f t="shared" si="18"/>
        <v>0</v>
      </c>
    </row>
    <row r="244" spans="1:10" ht="38.25">
      <c r="A244" s="32" t="s">
        <v>599</v>
      </c>
      <c r="B244" s="29" t="s">
        <v>860</v>
      </c>
      <c r="C244" s="86" t="s">
        <v>28</v>
      </c>
      <c r="D244" s="86" t="s">
        <v>17</v>
      </c>
      <c r="E244" s="29" t="s">
        <v>643</v>
      </c>
      <c r="F244" s="29"/>
      <c r="G244" s="6">
        <f>SUM(G245)</f>
        <v>1779.6</v>
      </c>
      <c r="H244" s="6">
        <f>SUM(H245)</f>
        <v>1779.6</v>
      </c>
      <c r="I244" s="9">
        <f t="shared" si="17"/>
        <v>100</v>
      </c>
      <c r="J244" s="34">
        <f t="shared" si="18"/>
        <v>0</v>
      </c>
    </row>
    <row r="245" spans="1:10" ht="25.5">
      <c r="A245" s="8" t="s">
        <v>105</v>
      </c>
      <c r="B245" s="29" t="s">
        <v>860</v>
      </c>
      <c r="C245" s="86" t="s">
        <v>28</v>
      </c>
      <c r="D245" s="86" t="s">
        <v>17</v>
      </c>
      <c r="E245" s="29" t="s">
        <v>104</v>
      </c>
      <c r="F245" s="29"/>
      <c r="G245" s="6">
        <f>SUM(G246)</f>
        <v>1779.6</v>
      </c>
      <c r="H245" s="6">
        <f>SUM(H246)</f>
        <v>1779.6</v>
      </c>
      <c r="I245" s="9">
        <f t="shared" si="17"/>
        <v>100</v>
      </c>
      <c r="J245" s="34">
        <f t="shared" si="18"/>
        <v>0</v>
      </c>
    </row>
    <row r="246" spans="1:10" ht="38.25">
      <c r="A246" s="10" t="s">
        <v>364</v>
      </c>
      <c r="B246" s="31" t="s">
        <v>860</v>
      </c>
      <c r="C246" s="87" t="s">
        <v>28</v>
      </c>
      <c r="D246" s="87" t="s">
        <v>17</v>
      </c>
      <c r="E246" s="31" t="s">
        <v>104</v>
      </c>
      <c r="F246" s="31" t="s">
        <v>321</v>
      </c>
      <c r="G246" s="5">
        <v>1779.6</v>
      </c>
      <c r="H246" s="5">
        <v>1779.6</v>
      </c>
      <c r="I246" s="11">
        <f t="shared" si="17"/>
        <v>100</v>
      </c>
      <c r="J246" s="35">
        <f t="shared" si="18"/>
        <v>0</v>
      </c>
    </row>
    <row r="247" spans="1:10" ht="51">
      <c r="A247" s="14" t="s">
        <v>507</v>
      </c>
      <c r="B247" s="29" t="s">
        <v>860</v>
      </c>
      <c r="C247" s="86" t="s">
        <v>28</v>
      </c>
      <c r="D247" s="86" t="s">
        <v>17</v>
      </c>
      <c r="E247" s="29" t="s">
        <v>51</v>
      </c>
      <c r="F247" s="29"/>
      <c r="G247" s="6">
        <f>G248</f>
        <v>22778.899999999998</v>
      </c>
      <c r="H247" s="6">
        <f>H248</f>
        <v>22778.899999999998</v>
      </c>
      <c r="I247" s="9">
        <f t="shared" si="17"/>
        <v>100</v>
      </c>
      <c r="J247" s="34">
        <f t="shared" si="18"/>
        <v>0</v>
      </c>
    </row>
    <row r="248" spans="1:10" ht="54">
      <c r="A248" s="15" t="s">
        <v>508</v>
      </c>
      <c r="B248" s="29" t="s">
        <v>860</v>
      </c>
      <c r="C248" s="86" t="s">
        <v>28</v>
      </c>
      <c r="D248" s="86" t="s">
        <v>17</v>
      </c>
      <c r="E248" s="29" t="s">
        <v>512</v>
      </c>
      <c r="F248" s="29"/>
      <c r="G248" s="6">
        <f>G249+G256+G261</f>
        <v>22778.899999999998</v>
      </c>
      <c r="H248" s="6">
        <f>H249+H256+H261</f>
        <v>22778.899999999998</v>
      </c>
      <c r="I248" s="9">
        <f t="shared" si="17"/>
        <v>100</v>
      </c>
      <c r="J248" s="34">
        <f t="shared" si="18"/>
        <v>0</v>
      </c>
    </row>
    <row r="249" spans="1:10" ht="25.5">
      <c r="A249" s="32" t="s">
        <v>916</v>
      </c>
      <c r="B249" s="29" t="s">
        <v>860</v>
      </c>
      <c r="C249" s="86" t="s">
        <v>28</v>
      </c>
      <c r="D249" s="86" t="s">
        <v>17</v>
      </c>
      <c r="E249" s="29" t="s">
        <v>644</v>
      </c>
      <c r="F249" s="29"/>
      <c r="G249" s="6">
        <f>G253+G255+G250</f>
        <v>22654.6</v>
      </c>
      <c r="H249" s="6">
        <f>H253+H255+H250</f>
        <v>22654.6</v>
      </c>
      <c r="I249" s="9">
        <f t="shared" si="17"/>
        <v>100</v>
      </c>
      <c r="J249" s="34">
        <f t="shared" si="18"/>
        <v>0</v>
      </c>
    </row>
    <row r="250" spans="1:10" ht="25.5">
      <c r="A250" s="32" t="s">
        <v>106</v>
      </c>
      <c r="B250" s="29" t="s">
        <v>860</v>
      </c>
      <c r="C250" s="86" t="s">
        <v>28</v>
      </c>
      <c r="D250" s="86" t="s">
        <v>17</v>
      </c>
      <c r="E250" s="29" t="s">
        <v>833</v>
      </c>
      <c r="F250" s="29"/>
      <c r="G250" s="6">
        <f>G251</f>
        <v>2324.6</v>
      </c>
      <c r="H250" s="6">
        <f>H251</f>
        <v>2324.6</v>
      </c>
      <c r="I250" s="9">
        <f t="shared" si="17"/>
        <v>100</v>
      </c>
      <c r="J250" s="34">
        <f t="shared" si="18"/>
        <v>0</v>
      </c>
    </row>
    <row r="251" spans="1:10" ht="25.5">
      <c r="A251" s="33" t="s">
        <v>106</v>
      </c>
      <c r="B251" s="29" t="s">
        <v>860</v>
      </c>
      <c r="C251" s="87" t="s">
        <v>28</v>
      </c>
      <c r="D251" s="87" t="s">
        <v>17</v>
      </c>
      <c r="E251" s="31" t="s">
        <v>833</v>
      </c>
      <c r="F251" s="31" t="s">
        <v>318</v>
      </c>
      <c r="G251" s="5">
        <v>2324.6</v>
      </c>
      <c r="H251" s="5">
        <v>2324.6</v>
      </c>
      <c r="I251" s="9">
        <f t="shared" si="17"/>
        <v>100</v>
      </c>
      <c r="J251" s="34">
        <f t="shared" si="18"/>
        <v>0</v>
      </c>
    </row>
    <row r="252" spans="1:10" ht="25.5">
      <c r="A252" s="8" t="s">
        <v>106</v>
      </c>
      <c r="B252" s="29" t="s">
        <v>860</v>
      </c>
      <c r="C252" s="86" t="s">
        <v>28</v>
      </c>
      <c r="D252" s="86" t="s">
        <v>17</v>
      </c>
      <c r="E252" s="29" t="s">
        <v>107</v>
      </c>
      <c r="F252" s="29"/>
      <c r="G252" s="6">
        <f>SUM(G253)</f>
        <v>10165</v>
      </c>
      <c r="H252" s="6">
        <f>SUM(H253)</f>
        <v>10165</v>
      </c>
      <c r="I252" s="9">
        <f t="shared" si="17"/>
        <v>100</v>
      </c>
      <c r="J252" s="34">
        <f t="shared" si="18"/>
        <v>0</v>
      </c>
    </row>
    <row r="253" spans="1:10" ht="51">
      <c r="A253" s="10" t="s">
        <v>440</v>
      </c>
      <c r="B253" s="31" t="s">
        <v>860</v>
      </c>
      <c r="C253" s="87" t="s">
        <v>28</v>
      </c>
      <c r="D253" s="87" t="s">
        <v>17</v>
      </c>
      <c r="E253" s="31" t="s">
        <v>107</v>
      </c>
      <c r="F253" s="31" t="s">
        <v>318</v>
      </c>
      <c r="G253" s="5">
        <v>10165</v>
      </c>
      <c r="H253" s="5">
        <v>10165</v>
      </c>
      <c r="I253" s="11">
        <f t="shared" si="17"/>
        <v>100</v>
      </c>
      <c r="J253" s="35">
        <f t="shared" si="18"/>
        <v>0</v>
      </c>
    </row>
    <row r="254" spans="1:10" ht="38.25">
      <c r="A254" s="8" t="s">
        <v>109</v>
      </c>
      <c r="B254" s="29" t="s">
        <v>860</v>
      </c>
      <c r="C254" s="86" t="s">
        <v>28</v>
      </c>
      <c r="D254" s="86" t="s">
        <v>17</v>
      </c>
      <c r="E254" s="29" t="s">
        <v>108</v>
      </c>
      <c r="F254" s="29"/>
      <c r="G254" s="6">
        <f>SUM(G255)</f>
        <v>10165</v>
      </c>
      <c r="H254" s="6">
        <f>SUM(H255)</f>
        <v>10165</v>
      </c>
      <c r="I254" s="9">
        <f t="shared" si="17"/>
        <v>100</v>
      </c>
      <c r="J254" s="34">
        <f t="shared" si="18"/>
        <v>0</v>
      </c>
    </row>
    <row r="255" spans="1:10" ht="63.75">
      <c r="A255" s="10" t="s">
        <v>439</v>
      </c>
      <c r="B255" s="31" t="s">
        <v>860</v>
      </c>
      <c r="C255" s="87" t="s">
        <v>28</v>
      </c>
      <c r="D255" s="87" t="s">
        <v>17</v>
      </c>
      <c r="E255" s="31" t="s">
        <v>108</v>
      </c>
      <c r="F255" s="31" t="s">
        <v>318</v>
      </c>
      <c r="G255" s="5">
        <v>10165</v>
      </c>
      <c r="H255" s="5">
        <v>10165</v>
      </c>
      <c r="I255" s="11">
        <f t="shared" si="17"/>
        <v>100</v>
      </c>
      <c r="J255" s="35">
        <f t="shared" si="18"/>
        <v>0</v>
      </c>
    </row>
    <row r="256" spans="1:10" ht="63.75">
      <c r="A256" s="32" t="s">
        <v>917</v>
      </c>
      <c r="B256" s="29" t="s">
        <v>860</v>
      </c>
      <c r="C256" s="86" t="s">
        <v>28</v>
      </c>
      <c r="D256" s="86" t="s">
        <v>17</v>
      </c>
      <c r="E256" s="29" t="s">
        <v>645</v>
      </c>
      <c r="F256" s="29"/>
      <c r="G256" s="6">
        <f>G257+G259</f>
        <v>105</v>
      </c>
      <c r="H256" s="6">
        <f>H257+H259</f>
        <v>105</v>
      </c>
      <c r="I256" s="9">
        <f>H256/G256*100</f>
        <v>100</v>
      </c>
      <c r="J256" s="34">
        <f>H256-G256</f>
        <v>0</v>
      </c>
    </row>
    <row r="257" spans="1:10" ht="38.25">
      <c r="A257" s="8" t="s">
        <v>750</v>
      </c>
      <c r="B257" s="29" t="s">
        <v>860</v>
      </c>
      <c r="C257" s="86" t="s">
        <v>28</v>
      </c>
      <c r="D257" s="86" t="s">
        <v>17</v>
      </c>
      <c r="E257" s="29" t="s">
        <v>748</v>
      </c>
      <c r="F257" s="29"/>
      <c r="G257" s="6">
        <f>SUM(G258)</f>
        <v>41</v>
      </c>
      <c r="H257" s="6">
        <f>SUM(H258)</f>
        <v>41</v>
      </c>
      <c r="I257" s="9">
        <f>H257/G257*100</f>
        <v>100</v>
      </c>
      <c r="J257" s="34">
        <f>H257-G257</f>
        <v>0</v>
      </c>
    </row>
    <row r="258" spans="1:10" ht="51">
      <c r="A258" s="10" t="s">
        <v>755</v>
      </c>
      <c r="B258" s="31" t="s">
        <v>860</v>
      </c>
      <c r="C258" s="87" t="s">
        <v>28</v>
      </c>
      <c r="D258" s="87" t="s">
        <v>17</v>
      </c>
      <c r="E258" s="31" t="s">
        <v>748</v>
      </c>
      <c r="F258" s="31" t="s">
        <v>320</v>
      </c>
      <c r="G258" s="5">
        <v>41</v>
      </c>
      <c r="H258" s="5">
        <v>41</v>
      </c>
      <c r="I258" s="11">
        <f>H258/G258*100</f>
        <v>100</v>
      </c>
      <c r="J258" s="35">
        <f>H258-G258</f>
        <v>0</v>
      </c>
    </row>
    <row r="259" spans="1:10" ht="38.25">
      <c r="A259" s="8" t="s">
        <v>747</v>
      </c>
      <c r="B259" s="29" t="s">
        <v>860</v>
      </c>
      <c r="C259" s="86" t="s">
        <v>28</v>
      </c>
      <c r="D259" s="86" t="s">
        <v>17</v>
      </c>
      <c r="E259" s="29" t="s">
        <v>749</v>
      </c>
      <c r="F259" s="29"/>
      <c r="G259" s="6">
        <f>G260</f>
        <v>64</v>
      </c>
      <c r="H259" s="6">
        <f>H260</f>
        <v>64</v>
      </c>
      <c r="I259" s="9">
        <f t="shared" ref="I259:I261" si="19">H259/G259*100</f>
        <v>100</v>
      </c>
      <c r="J259" s="34">
        <f t="shared" ref="J259:J261" si="20">H259-G259</f>
        <v>0</v>
      </c>
    </row>
    <row r="260" spans="1:10" ht="51">
      <c r="A260" s="10" t="s">
        <v>751</v>
      </c>
      <c r="B260" s="31" t="s">
        <v>860</v>
      </c>
      <c r="C260" s="87" t="s">
        <v>28</v>
      </c>
      <c r="D260" s="87" t="s">
        <v>17</v>
      </c>
      <c r="E260" s="31" t="s">
        <v>749</v>
      </c>
      <c r="F260" s="31">
        <v>500</v>
      </c>
      <c r="G260" s="5">
        <v>64</v>
      </c>
      <c r="H260" s="5">
        <v>64</v>
      </c>
      <c r="I260" s="11">
        <f t="shared" si="19"/>
        <v>100</v>
      </c>
      <c r="J260" s="35">
        <f t="shared" si="20"/>
        <v>0</v>
      </c>
    </row>
    <row r="261" spans="1:10" ht="51">
      <c r="A261" s="32" t="s">
        <v>918</v>
      </c>
      <c r="B261" s="29" t="s">
        <v>860</v>
      </c>
      <c r="C261" s="86" t="s">
        <v>28</v>
      </c>
      <c r="D261" s="86" t="s">
        <v>17</v>
      </c>
      <c r="E261" s="29" t="s">
        <v>646</v>
      </c>
      <c r="F261" s="31"/>
      <c r="G261" s="6">
        <f>G262</f>
        <v>19.3</v>
      </c>
      <c r="H261" s="6">
        <f>H262</f>
        <v>19.3</v>
      </c>
      <c r="I261" s="9">
        <f t="shared" si="19"/>
        <v>100</v>
      </c>
      <c r="J261" s="34">
        <f t="shared" si="20"/>
        <v>0</v>
      </c>
    </row>
    <row r="262" spans="1:10" ht="63.75">
      <c r="A262" s="8" t="s">
        <v>919</v>
      </c>
      <c r="B262" s="29" t="s">
        <v>860</v>
      </c>
      <c r="C262" s="86" t="s">
        <v>28</v>
      </c>
      <c r="D262" s="86" t="s">
        <v>17</v>
      </c>
      <c r="E262" s="29" t="s">
        <v>110</v>
      </c>
      <c r="F262" s="29"/>
      <c r="G262" s="6">
        <f>SUM(G263:G263)</f>
        <v>19.3</v>
      </c>
      <c r="H262" s="6">
        <f>SUM(H263:H263)</f>
        <v>19.3</v>
      </c>
      <c r="I262" s="9">
        <f t="shared" si="17"/>
        <v>100</v>
      </c>
      <c r="J262" s="34">
        <f t="shared" si="18"/>
        <v>0</v>
      </c>
    </row>
    <row r="263" spans="1:10" ht="89.25">
      <c r="A263" s="10" t="s">
        <v>920</v>
      </c>
      <c r="B263" s="31" t="s">
        <v>860</v>
      </c>
      <c r="C263" s="87" t="s">
        <v>28</v>
      </c>
      <c r="D263" s="87" t="s">
        <v>17</v>
      </c>
      <c r="E263" s="31" t="s">
        <v>110</v>
      </c>
      <c r="F263" s="31" t="s">
        <v>318</v>
      </c>
      <c r="G263" s="5">
        <v>19.3</v>
      </c>
      <c r="H263" s="5">
        <v>19.3</v>
      </c>
      <c r="I263" s="11">
        <f t="shared" si="17"/>
        <v>100</v>
      </c>
      <c r="J263" s="35">
        <f t="shared" si="18"/>
        <v>0</v>
      </c>
    </row>
    <row r="264" spans="1:10" ht="51">
      <c r="A264" s="14" t="s">
        <v>509</v>
      </c>
      <c r="B264" s="29" t="s">
        <v>860</v>
      </c>
      <c r="C264" s="86" t="s">
        <v>28</v>
      </c>
      <c r="D264" s="86" t="s">
        <v>17</v>
      </c>
      <c r="E264" s="29" t="s">
        <v>7</v>
      </c>
      <c r="F264" s="29"/>
      <c r="G264" s="6">
        <f>G265+G269</f>
        <v>8786</v>
      </c>
      <c r="H264" s="6">
        <f>H265+H269</f>
        <v>8786</v>
      </c>
      <c r="I264" s="9">
        <f t="shared" si="17"/>
        <v>100</v>
      </c>
      <c r="J264" s="34">
        <f t="shared" si="18"/>
        <v>0</v>
      </c>
    </row>
    <row r="265" spans="1:10" ht="40.5">
      <c r="A265" s="15" t="s">
        <v>510</v>
      </c>
      <c r="B265" s="29" t="s">
        <v>860</v>
      </c>
      <c r="C265" s="86" t="s">
        <v>28</v>
      </c>
      <c r="D265" s="86" t="s">
        <v>17</v>
      </c>
      <c r="E265" s="29" t="s">
        <v>511</v>
      </c>
      <c r="F265" s="29"/>
      <c r="G265" s="6">
        <f>G266</f>
        <v>476.2</v>
      </c>
      <c r="H265" s="6">
        <f>H266</f>
        <v>476.2</v>
      </c>
      <c r="I265" s="9">
        <f t="shared" si="17"/>
        <v>100</v>
      </c>
      <c r="J265" s="34">
        <f t="shared" si="18"/>
        <v>0</v>
      </c>
    </row>
    <row r="266" spans="1:10" ht="51">
      <c r="A266" s="32" t="s">
        <v>921</v>
      </c>
      <c r="B266" s="29" t="s">
        <v>860</v>
      </c>
      <c r="C266" s="86" t="s">
        <v>28</v>
      </c>
      <c r="D266" s="86" t="s">
        <v>17</v>
      </c>
      <c r="E266" s="29" t="s">
        <v>647</v>
      </c>
      <c r="F266" s="29"/>
      <c r="G266" s="6">
        <f>SUM(G267)</f>
        <v>476.2</v>
      </c>
      <c r="H266" s="6">
        <f>SUM(H267)</f>
        <v>476.2</v>
      </c>
      <c r="I266" s="9">
        <f t="shared" si="17"/>
        <v>100</v>
      </c>
      <c r="J266" s="34">
        <f t="shared" si="18"/>
        <v>0</v>
      </c>
    </row>
    <row r="267" spans="1:10" ht="25.5">
      <c r="A267" s="8" t="s">
        <v>34</v>
      </c>
      <c r="B267" s="29" t="s">
        <v>860</v>
      </c>
      <c r="C267" s="86" t="s">
        <v>28</v>
      </c>
      <c r="D267" s="86" t="s">
        <v>17</v>
      </c>
      <c r="E267" s="29" t="s">
        <v>752</v>
      </c>
      <c r="F267" s="29"/>
      <c r="G267" s="6">
        <f>SUM(G268)</f>
        <v>476.2</v>
      </c>
      <c r="H267" s="6">
        <f>SUM(H268)</f>
        <v>476.2</v>
      </c>
      <c r="I267" s="9">
        <f t="shared" si="17"/>
        <v>100</v>
      </c>
      <c r="J267" s="34">
        <f t="shared" si="18"/>
        <v>0</v>
      </c>
    </row>
    <row r="268" spans="1:10" ht="51">
      <c r="A268" s="10" t="s">
        <v>351</v>
      </c>
      <c r="B268" s="31" t="s">
        <v>860</v>
      </c>
      <c r="C268" s="87" t="s">
        <v>28</v>
      </c>
      <c r="D268" s="87" t="s">
        <v>17</v>
      </c>
      <c r="E268" s="31" t="s">
        <v>752</v>
      </c>
      <c r="F268" s="31" t="s">
        <v>318</v>
      </c>
      <c r="G268" s="5">
        <v>476.2</v>
      </c>
      <c r="H268" s="5">
        <v>476.2</v>
      </c>
      <c r="I268" s="11">
        <f t="shared" si="17"/>
        <v>100</v>
      </c>
      <c r="J268" s="35">
        <f t="shared" si="18"/>
        <v>0</v>
      </c>
    </row>
    <row r="269" spans="1:10" ht="40.5">
      <c r="A269" s="15" t="s">
        <v>580</v>
      </c>
      <c r="B269" s="29" t="s">
        <v>860</v>
      </c>
      <c r="C269" s="86" t="s">
        <v>28</v>
      </c>
      <c r="D269" s="86" t="s">
        <v>17</v>
      </c>
      <c r="E269" s="29" t="s">
        <v>581</v>
      </c>
      <c r="F269" s="29"/>
      <c r="G269" s="6">
        <f>G270</f>
        <v>8309.7999999999993</v>
      </c>
      <c r="H269" s="6">
        <f>H270</f>
        <v>8309.7999999999993</v>
      </c>
      <c r="I269" s="9">
        <f t="shared" si="17"/>
        <v>100</v>
      </c>
      <c r="J269" s="34">
        <f t="shared" si="18"/>
        <v>0</v>
      </c>
    </row>
    <row r="270" spans="1:10" ht="51">
      <c r="A270" s="32" t="s">
        <v>922</v>
      </c>
      <c r="B270" s="29" t="s">
        <v>860</v>
      </c>
      <c r="C270" s="86" t="s">
        <v>28</v>
      </c>
      <c r="D270" s="86" t="s">
        <v>17</v>
      </c>
      <c r="E270" s="29" t="s">
        <v>648</v>
      </c>
      <c r="F270" s="29"/>
      <c r="G270" s="6">
        <f>G271</f>
        <v>8309.7999999999993</v>
      </c>
      <c r="H270" s="6">
        <f>H271</f>
        <v>8309.7999999999993</v>
      </c>
      <c r="I270" s="9">
        <f t="shared" si="17"/>
        <v>100</v>
      </c>
      <c r="J270" s="34">
        <f t="shared" si="18"/>
        <v>0</v>
      </c>
    </row>
    <row r="271" spans="1:10" ht="38.25">
      <c r="A271" s="8" t="s">
        <v>112</v>
      </c>
      <c r="B271" s="29" t="s">
        <v>860</v>
      </c>
      <c r="C271" s="86" t="s">
        <v>28</v>
      </c>
      <c r="D271" s="86" t="s">
        <v>17</v>
      </c>
      <c r="E271" s="29" t="s">
        <v>111</v>
      </c>
      <c r="F271" s="29"/>
      <c r="G271" s="6">
        <f>SUM(G272:G272)</f>
        <v>8309.7999999999993</v>
      </c>
      <c r="H271" s="6">
        <f>SUM(H272:H272)</f>
        <v>8309.7999999999993</v>
      </c>
      <c r="I271" s="9">
        <f t="shared" si="17"/>
        <v>100</v>
      </c>
      <c r="J271" s="34">
        <f t="shared" si="18"/>
        <v>0</v>
      </c>
    </row>
    <row r="272" spans="1:10" ht="51">
      <c r="A272" s="10" t="s">
        <v>365</v>
      </c>
      <c r="B272" s="31" t="s">
        <v>860</v>
      </c>
      <c r="C272" s="87" t="s">
        <v>28</v>
      </c>
      <c r="D272" s="87" t="s">
        <v>17</v>
      </c>
      <c r="E272" s="31" t="s">
        <v>111</v>
      </c>
      <c r="F272" s="31">
        <v>500</v>
      </c>
      <c r="G272" s="5">
        <v>8309.7999999999993</v>
      </c>
      <c r="H272" s="5">
        <v>8309.7999999999993</v>
      </c>
      <c r="I272" s="11">
        <f t="shared" si="17"/>
        <v>100</v>
      </c>
      <c r="J272" s="35">
        <f t="shared" si="18"/>
        <v>0</v>
      </c>
    </row>
    <row r="273" spans="1:10" ht="63.75">
      <c r="A273" s="8" t="s">
        <v>923</v>
      </c>
      <c r="B273" s="29" t="s">
        <v>860</v>
      </c>
      <c r="C273" s="86" t="s">
        <v>28</v>
      </c>
      <c r="D273" s="86" t="s">
        <v>17</v>
      </c>
      <c r="E273" s="29" t="s">
        <v>91</v>
      </c>
      <c r="F273" s="29"/>
      <c r="G273" s="6">
        <f>G274+G280</f>
        <v>750</v>
      </c>
      <c r="H273" s="6">
        <f>H274+H280</f>
        <v>750</v>
      </c>
      <c r="I273" s="9">
        <f t="shared" si="17"/>
        <v>100</v>
      </c>
      <c r="J273" s="34">
        <f t="shared" si="18"/>
        <v>0</v>
      </c>
    </row>
    <row r="274" spans="1:10" ht="38.25">
      <c r="A274" s="8" t="s">
        <v>924</v>
      </c>
      <c r="B274" s="29" t="s">
        <v>860</v>
      </c>
      <c r="C274" s="86" t="s">
        <v>28</v>
      </c>
      <c r="D274" s="86" t="s">
        <v>17</v>
      </c>
      <c r="E274" s="29" t="s">
        <v>494</v>
      </c>
      <c r="F274" s="29"/>
      <c r="G274" s="6">
        <f>G275</f>
        <v>550</v>
      </c>
      <c r="H274" s="6">
        <f>H275</f>
        <v>550</v>
      </c>
      <c r="I274" s="9">
        <f t="shared" si="17"/>
        <v>100</v>
      </c>
      <c r="J274" s="34">
        <f t="shared" si="18"/>
        <v>0</v>
      </c>
    </row>
    <row r="275" spans="1:10" ht="51">
      <c r="A275" s="8" t="s">
        <v>862</v>
      </c>
      <c r="B275" s="29" t="s">
        <v>860</v>
      </c>
      <c r="C275" s="86" t="s">
        <v>28</v>
      </c>
      <c r="D275" s="86" t="s">
        <v>17</v>
      </c>
      <c r="E275" s="29" t="s">
        <v>626</v>
      </c>
      <c r="F275" s="29"/>
      <c r="G275" s="6">
        <f>G276+G278</f>
        <v>550</v>
      </c>
      <c r="H275" s="6">
        <f>H276+H278</f>
        <v>550</v>
      </c>
      <c r="I275" s="9">
        <f t="shared" si="17"/>
        <v>100</v>
      </c>
      <c r="J275" s="34">
        <f t="shared" si="18"/>
        <v>0</v>
      </c>
    </row>
    <row r="276" spans="1:10" ht="51">
      <c r="A276" s="8" t="s">
        <v>834</v>
      </c>
      <c r="B276" s="29" t="s">
        <v>860</v>
      </c>
      <c r="C276" s="86" t="s">
        <v>28</v>
      </c>
      <c r="D276" s="86" t="s">
        <v>17</v>
      </c>
      <c r="E276" s="29" t="s">
        <v>835</v>
      </c>
      <c r="F276" s="29"/>
      <c r="G276" s="6">
        <f>G277</f>
        <v>150</v>
      </c>
      <c r="H276" s="6">
        <f>H277</f>
        <v>150</v>
      </c>
      <c r="I276" s="9">
        <f t="shared" si="17"/>
        <v>100</v>
      </c>
      <c r="J276" s="34">
        <f t="shared" si="18"/>
        <v>0</v>
      </c>
    </row>
    <row r="277" spans="1:10" ht="51">
      <c r="A277" s="10" t="s">
        <v>836</v>
      </c>
      <c r="B277" s="31" t="s">
        <v>860</v>
      </c>
      <c r="C277" s="87" t="s">
        <v>28</v>
      </c>
      <c r="D277" s="87" t="s">
        <v>17</v>
      </c>
      <c r="E277" s="31" t="s">
        <v>835</v>
      </c>
      <c r="F277" s="31" t="s">
        <v>321</v>
      </c>
      <c r="G277" s="5">
        <v>150</v>
      </c>
      <c r="H277" s="5">
        <v>150</v>
      </c>
      <c r="I277" s="11">
        <f t="shared" si="17"/>
        <v>100</v>
      </c>
      <c r="J277" s="35">
        <f t="shared" si="18"/>
        <v>0</v>
      </c>
    </row>
    <row r="278" spans="1:10" ht="51">
      <c r="A278" s="8" t="s">
        <v>838</v>
      </c>
      <c r="B278" s="29" t="s">
        <v>860</v>
      </c>
      <c r="C278" s="86" t="s">
        <v>28</v>
      </c>
      <c r="D278" s="86" t="s">
        <v>17</v>
      </c>
      <c r="E278" s="29" t="s">
        <v>837</v>
      </c>
      <c r="F278" s="29"/>
      <c r="G278" s="6">
        <f>G279</f>
        <v>400</v>
      </c>
      <c r="H278" s="6">
        <f>H279</f>
        <v>400</v>
      </c>
      <c r="I278" s="11">
        <f t="shared" si="17"/>
        <v>100</v>
      </c>
      <c r="J278" s="35">
        <f t="shared" si="18"/>
        <v>0</v>
      </c>
    </row>
    <row r="279" spans="1:10" ht="63.75">
      <c r="A279" s="10" t="s">
        <v>883</v>
      </c>
      <c r="B279" s="31" t="s">
        <v>860</v>
      </c>
      <c r="C279" s="87" t="s">
        <v>28</v>
      </c>
      <c r="D279" s="87" t="s">
        <v>17</v>
      </c>
      <c r="E279" s="31" t="s">
        <v>837</v>
      </c>
      <c r="F279" s="31" t="s">
        <v>321</v>
      </c>
      <c r="G279" s="5">
        <v>400</v>
      </c>
      <c r="H279" s="5">
        <v>400</v>
      </c>
      <c r="I279" s="11">
        <f t="shared" si="17"/>
        <v>100</v>
      </c>
      <c r="J279" s="35">
        <f t="shared" si="18"/>
        <v>0</v>
      </c>
    </row>
    <row r="280" spans="1:10" ht="51">
      <c r="A280" s="8" t="s">
        <v>925</v>
      </c>
      <c r="B280" s="29" t="s">
        <v>860</v>
      </c>
      <c r="C280" s="86" t="s">
        <v>28</v>
      </c>
      <c r="D280" s="86" t="s">
        <v>17</v>
      </c>
      <c r="E280" s="29" t="s">
        <v>839</v>
      </c>
      <c r="F280" s="29"/>
      <c r="G280" s="6">
        <f t="shared" ref="G280:H282" si="21">G281</f>
        <v>200</v>
      </c>
      <c r="H280" s="6">
        <f t="shared" si="21"/>
        <v>200</v>
      </c>
      <c r="I280" s="9">
        <f t="shared" si="17"/>
        <v>100</v>
      </c>
      <c r="J280" s="34">
        <f t="shared" si="18"/>
        <v>0</v>
      </c>
    </row>
    <row r="281" spans="1:10" ht="38.25">
      <c r="A281" s="8" t="s">
        <v>926</v>
      </c>
      <c r="B281" s="29" t="s">
        <v>860</v>
      </c>
      <c r="C281" s="86" t="s">
        <v>28</v>
      </c>
      <c r="D281" s="86" t="s">
        <v>17</v>
      </c>
      <c r="E281" s="29" t="s">
        <v>840</v>
      </c>
      <c r="F281" s="29"/>
      <c r="G281" s="6">
        <f t="shared" si="21"/>
        <v>200</v>
      </c>
      <c r="H281" s="6">
        <f t="shared" si="21"/>
        <v>200</v>
      </c>
      <c r="I281" s="9">
        <f t="shared" si="17"/>
        <v>100</v>
      </c>
      <c r="J281" s="34">
        <f t="shared" si="18"/>
        <v>0</v>
      </c>
    </row>
    <row r="282" spans="1:10" ht="38.25">
      <c r="A282" s="8" t="s">
        <v>841</v>
      </c>
      <c r="B282" s="29" t="s">
        <v>860</v>
      </c>
      <c r="C282" s="86" t="s">
        <v>28</v>
      </c>
      <c r="D282" s="86" t="s">
        <v>17</v>
      </c>
      <c r="E282" s="29" t="s">
        <v>842</v>
      </c>
      <c r="F282" s="29"/>
      <c r="G282" s="6">
        <f t="shared" si="21"/>
        <v>200</v>
      </c>
      <c r="H282" s="6">
        <f t="shared" si="21"/>
        <v>200</v>
      </c>
      <c r="I282" s="9">
        <f t="shared" si="17"/>
        <v>100</v>
      </c>
      <c r="J282" s="34">
        <f t="shared" si="18"/>
        <v>0</v>
      </c>
    </row>
    <row r="283" spans="1:10" ht="38.25">
      <c r="A283" s="10" t="s">
        <v>843</v>
      </c>
      <c r="B283" s="31" t="s">
        <v>860</v>
      </c>
      <c r="C283" s="87" t="s">
        <v>28</v>
      </c>
      <c r="D283" s="87" t="s">
        <v>17</v>
      </c>
      <c r="E283" s="31" t="s">
        <v>842</v>
      </c>
      <c r="F283" s="31" t="s">
        <v>321</v>
      </c>
      <c r="G283" s="5">
        <v>200</v>
      </c>
      <c r="H283" s="5">
        <v>200</v>
      </c>
      <c r="I283" s="11">
        <f t="shared" si="17"/>
        <v>100</v>
      </c>
      <c r="J283" s="35">
        <f t="shared" si="18"/>
        <v>0</v>
      </c>
    </row>
    <row r="284" spans="1:10" ht="25.5">
      <c r="A284" s="16" t="s">
        <v>487</v>
      </c>
      <c r="B284" s="29" t="s">
        <v>860</v>
      </c>
      <c r="C284" s="86" t="s">
        <v>28</v>
      </c>
      <c r="D284" s="86" t="s">
        <v>17</v>
      </c>
      <c r="E284" s="29" t="s">
        <v>486</v>
      </c>
      <c r="F284" s="31"/>
      <c r="G284" s="6">
        <f>G285</f>
        <v>10958.4</v>
      </c>
      <c r="H284" s="6">
        <f>H285</f>
        <v>10845.1</v>
      </c>
      <c r="I284" s="9">
        <f t="shared" si="17"/>
        <v>98.966089940137252</v>
      </c>
      <c r="J284" s="34">
        <f t="shared" si="18"/>
        <v>-113.29999999999927</v>
      </c>
    </row>
    <row r="285" spans="1:10" ht="13.5">
      <c r="A285" s="15" t="s">
        <v>484</v>
      </c>
      <c r="B285" s="29" t="s">
        <v>860</v>
      </c>
      <c r="C285" s="86" t="s">
        <v>28</v>
      </c>
      <c r="D285" s="86" t="s">
        <v>17</v>
      </c>
      <c r="E285" s="29" t="s">
        <v>485</v>
      </c>
      <c r="F285" s="29"/>
      <c r="G285" s="6">
        <f>G286+G288</f>
        <v>10958.4</v>
      </c>
      <c r="H285" s="6">
        <f>H286+H288</f>
        <v>10845.1</v>
      </c>
      <c r="I285" s="9">
        <f t="shared" si="17"/>
        <v>98.966089940137252</v>
      </c>
      <c r="J285" s="34">
        <f t="shared" si="18"/>
        <v>-113.29999999999927</v>
      </c>
    </row>
    <row r="286" spans="1:10" ht="38.25">
      <c r="A286" s="8" t="s">
        <v>726</v>
      </c>
      <c r="B286" s="29" t="s">
        <v>860</v>
      </c>
      <c r="C286" s="86" t="s">
        <v>28</v>
      </c>
      <c r="D286" s="86" t="s">
        <v>17</v>
      </c>
      <c r="E286" s="29" t="s">
        <v>753</v>
      </c>
      <c r="F286" s="29"/>
      <c r="G286" s="6">
        <f>SUM(G287)</f>
        <v>6428.4</v>
      </c>
      <c r="H286" s="6">
        <f>SUM(H287)</f>
        <v>6428.3</v>
      </c>
      <c r="I286" s="9">
        <f t="shared" si="17"/>
        <v>99.998444402961866</v>
      </c>
      <c r="J286" s="34">
        <f t="shared" si="18"/>
        <v>-9.9999999999454303E-2</v>
      </c>
    </row>
    <row r="287" spans="1:10" ht="51">
      <c r="A287" s="10" t="s">
        <v>727</v>
      </c>
      <c r="B287" s="31" t="s">
        <v>860</v>
      </c>
      <c r="C287" s="87" t="s">
        <v>28</v>
      </c>
      <c r="D287" s="87" t="s">
        <v>17</v>
      </c>
      <c r="E287" s="31" t="s">
        <v>753</v>
      </c>
      <c r="F287" s="31" t="s">
        <v>321</v>
      </c>
      <c r="G287" s="5">
        <v>6428.4</v>
      </c>
      <c r="H287" s="5">
        <v>6428.3</v>
      </c>
      <c r="I287" s="11">
        <f t="shared" si="17"/>
        <v>99.998444402961866</v>
      </c>
      <c r="J287" s="35">
        <f t="shared" si="18"/>
        <v>-9.9999999999454303E-2</v>
      </c>
    </row>
    <row r="288" spans="1:10" ht="38.25">
      <c r="A288" s="8" t="s">
        <v>726</v>
      </c>
      <c r="B288" s="29" t="s">
        <v>860</v>
      </c>
      <c r="C288" s="86" t="s">
        <v>28</v>
      </c>
      <c r="D288" s="86" t="s">
        <v>17</v>
      </c>
      <c r="E288" s="29" t="s">
        <v>754</v>
      </c>
      <c r="F288" s="31"/>
      <c r="G288" s="6">
        <f>G289</f>
        <v>4530</v>
      </c>
      <c r="H288" s="6">
        <f>H289</f>
        <v>4416.8</v>
      </c>
      <c r="I288" s="9">
        <f t="shared" si="17"/>
        <v>97.501103752759391</v>
      </c>
      <c r="J288" s="34">
        <f t="shared" si="18"/>
        <v>-113.19999999999982</v>
      </c>
    </row>
    <row r="289" spans="1:10" ht="51">
      <c r="A289" s="10" t="s">
        <v>727</v>
      </c>
      <c r="B289" s="31" t="s">
        <v>860</v>
      </c>
      <c r="C289" s="87" t="s">
        <v>28</v>
      </c>
      <c r="D289" s="87" t="s">
        <v>17</v>
      </c>
      <c r="E289" s="31" t="s">
        <v>754</v>
      </c>
      <c r="F289" s="31" t="s">
        <v>321</v>
      </c>
      <c r="G289" s="5">
        <v>4530</v>
      </c>
      <c r="H289" s="5">
        <v>4416.8</v>
      </c>
      <c r="I289" s="11">
        <f t="shared" si="17"/>
        <v>97.501103752759391</v>
      </c>
      <c r="J289" s="35">
        <f t="shared" si="18"/>
        <v>-113.19999999999982</v>
      </c>
    </row>
    <row r="290" spans="1:10">
      <c r="A290" s="8" t="s">
        <v>114</v>
      </c>
      <c r="B290" s="29" t="s">
        <v>860</v>
      </c>
      <c r="C290" s="86" t="s">
        <v>113</v>
      </c>
      <c r="D290" s="86"/>
      <c r="E290" s="29"/>
      <c r="F290" s="29"/>
      <c r="G290" s="6">
        <f>G291</f>
        <v>6303.5</v>
      </c>
      <c r="H290" s="6">
        <f>H291</f>
        <v>473</v>
      </c>
      <c r="I290" s="9">
        <f t="shared" si="17"/>
        <v>7.5037677480764664</v>
      </c>
      <c r="J290" s="34">
        <f t="shared" si="18"/>
        <v>-5830.5</v>
      </c>
    </row>
    <row r="291" spans="1:10" ht="25.5">
      <c r="A291" s="8" t="s">
        <v>115</v>
      </c>
      <c r="B291" s="29" t="s">
        <v>860</v>
      </c>
      <c r="C291" s="86" t="s">
        <v>113</v>
      </c>
      <c r="D291" s="86" t="s">
        <v>28</v>
      </c>
      <c r="E291" s="29"/>
      <c r="F291" s="29"/>
      <c r="G291" s="6">
        <f>G292+G298</f>
        <v>6303.5</v>
      </c>
      <c r="H291" s="6">
        <f>H292+H298</f>
        <v>473</v>
      </c>
      <c r="I291" s="9">
        <f t="shared" si="17"/>
        <v>7.5037677480764664</v>
      </c>
      <c r="J291" s="34">
        <f t="shared" si="18"/>
        <v>-5830.5</v>
      </c>
    </row>
    <row r="292" spans="1:10" ht="51">
      <c r="A292" s="14" t="s">
        <v>489</v>
      </c>
      <c r="B292" s="29" t="s">
        <v>860</v>
      </c>
      <c r="C292" s="86" t="s">
        <v>113</v>
      </c>
      <c r="D292" s="86" t="s">
        <v>28</v>
      </c>
      <c r="E292" s="29" t="s">
        <v>11</v>
      </c>
      <c r="F292" s="29"/>
      <c r="G292" s="6">
        <f>G293</f>
        <v>551</v>
      </c>
      <c r="H292" s="6">
        <f>H293</f>
        <v>473</v>
      </c>
      <c r="I292" s="9">
        <f t="shared" ref="I292:I321" si="22">H292/G292*100</f>
        <v>85.843920145190566</v>
      </c>
      <c r="J292" s="34">
        <f t="shared" ref="J292:J321" si="23">H292-G292</f>
        <v>-78</v>
      </c>
    </row>
    <row r="293" spans="1:10" ht="27">
      <c r="A293" s="15" t="s">
        <v>522</v>
      </c>
      <c r="B293" s="29" t="s">
        <v>860</v>
      </c>
      <c r="C293" s="86" t="s">
        <v>113</v>
      </c>
      <c r="D293" s="86" t="s">
        <v>28</v>
      </c>
      <c r="E293" s="29" t="s">
        <v>492</v>
      </c>
      <c r="F293" s="29"/>
      <c r="G293" s="6">
        <f>G295</f>
        <v>551</v>
      </c>
      <c r="H293" s="6">
        <f>H295</f>
        <v>473</v>
      </c>
      <c r="I293" s="9">
        <f t="shared" si="22"/>
        <v>85.843920145190566</v>
      </c>
      <c r="J293" s="34">
        <f t="shared" si="23"/>
        <v>-78</v>
      </c>
    </row>
    <row r="294" spans="1:10" ht="38.25">
      <c r="A294" s="32" t="s">
        <v>600</v>
      </c>
      <c r="B294" s="29" t="s">
        <v>860</v>
      </c>
      <c r="C294" s="86" t="s">
        <v>113</v>
      </c>
      <c r="D294" s="86" t="s">
        <v>28</v>
      </c>
      <c r="E294" s="29" t="s">
        <v>756</v>
      </c>
      <c r="F294" s="29"/>
      <c r="G294" s="6">
        <f>G295</f>
        <v>551</v>
      </c>
      <c r="H294" s="6">
        <f>H295</f>
        <v>473</v>
      </c>
      <c r="I294" s="9">
        <f t="shared" si="22"/>
        <v>85.843920145190566</v>
      </c>
      <c r="J294" s="34">
        <f t="shared" si="23"/>
        <v>-78</v>
      </c>
    </row>
    <row r="295" spans="1:10" ht="51">
      <c r="A295" s="8" t="s">
        <v>117</v>
      </c>
      <c r="B295" s="29" t="s">
        <v>860</v>
      </c>
      <c r="C295" s="86" t="s">
        <v>113</v>
      </c>
      <c r="D295" s="86" t="s">
        <v>28</v>
      </c>
      <c r="E295" s="29" t="s">
        <v>116</v>
      </c>
      <c r="F295" s="29"/>
      <c r="G295" s="6">
        <f>SUM(G296:G297)</f>
        <v>551</v>
      </c>
      <c r="H295" s="6">
        <f>SUM(H296:H297)</f>
        <v>473</v>
      </c>
      <c r="I295" s="9">
        <f t="shared" si="22"/>
        <v>85.843920145190566</v>
      </c>
      <c r="J295" s="34">
        <f t="shared" si="23"/>
        <v>-78</v>
      </c>
    </row>
    <row r="296" spans="1:10" ht="114.75">
      <c r="A296" s="10" t="s">
        <v>329</v>
      </c>
      <c r="B296" s="31" t="s">
        <v>860</v>
      </c>
      <c r="C296" s="87" t="s">
        <v>113</v>
      </c>
      <c r="D296" s="87" t="s">
        <v>28</v>
      </c>
      <c r="E296" s="31" t="s">
        <v>116</v>
      </c>
      <c r="F296" s="31">
        <v>100</v>
      </c>
      <c r="G296" s="5">
        <v>501</v>
      </c>
      <c r="H296" s="5">
        <v>423</v>
      </c>
      <c r="I296" s="11">
        <f t="shared" si="22"/>
        <v>84.431137724550894</v>
      </c>
      <c r="J296" s="35">
        <f t="shared" si="23"/>
        <v>-78</v>
      </c>
    </row>
    <row r="297" spans="1:10" ht="76.5">
      <c r="A297" s="10" t="s">
        <v>444</v>
      </c>
      <c r="B297" s="31" t="s">
        <v>860</v>
      </c>
      <c r="C297" s="87" t="s">
        <v>113</v>
      </c>
      <c r="D297" s="87" t="s">
        <v>28</v>
      </c>
      <c r="E297" s="31" t="s">
        <v>116</v>
      </c>
      <c r="F297" s="31">
        <v>200</v>
      </c>
      <c r="G297" s="5">
        <v>50</v>
      </c>
      <c r="H297" s="5">
        <v>50</v>
      </c>
      <c r="I297" s="11">
        <f t="shared" si="22"/>
        <v>100</v>
      </c>
      <c r="J297" s="35">
        <f t="shared" si="23"/>
        <v>0</v>
      </c>
    </row>
    <row r="298" spans="1:10" ht="63.75">
      <c r="A298" s="14" t="s">
        <v>505</v>
      </c>
      <c r="B298" s="29" t="s">
        <v>860</v>
      </c>
      <c r="C298" s="86" t="s">
        <v>113</v>
      </c>
      <c r="D298" s="86" t="s">
        <v>28</v>
      </c>
      <c r="E298" s="29" t="s">
        <v>66</v>
      </c>
      <c r="F298" s="29"/>
      <c r="G298" s="6">
        <f>G299</f>
        <v>5752.5</v>
      </c>
      <c r="H298" s="6">
        <f>H299</f>
        <v>0</v>
      </c>
      <c r="I298" s="9">
        <f>H298/G298*100</f>
        <v>0</v>
      </c>
      <c r="J298" s="34">
        <f>H298-G298</f>
        <v>-5752.5</v>
      </c>
    </row>
    <row r="299" spans="1:10" ht="40.5">
      <c r="A299" s="15" t="s">
        <v>582</v>
      </c>
      <c r="B299" s="29" t="s">
        <v>860</v>
      </c>
      <c r="C299" s="86" t="s">
        <v>113</v>
      </c>
      <c r="D299" s="86" t="s">
        <v>28</v>
      </c>
      <c r="E299" s="29" t="s">
        <v>583</v>
      </c>
      <c r="F299" s="29"/>
      <c r="G299" s="6">
        <f>G300</f>
        <v>5752.5</v>
      </c>
      <c r="H299" s="6">
        <f>H300</f>
        <v>0</v>
      </c>
      <c r="I299" s="9">
        <f>H299/G299*100</f>
        <v>0</v>
      </c>
      <c r="J299" s="34">
        <f>H299-G299</f>
        <v>-5752.5</v>
      </c>
    </row>
    <row r="300" spans="1:10" ht="51">
      <c r="A300" s="32" t="s">
        <v>927</v>
      </c>
      <c r="B300" s="29" t="s">
        <v>860</v>
      </c>
      <c r="C300" s="86" t="s">
        <v>113</v>
      </c>
      <c r="D300" s="86" t="s">
        <v>28</v>
      </c>
      <c r="E300" s="29" t="s">
        <v>649</v>
      </c>
      <c r="F300" s="29"/>
      <c r="G300" s="6">
        <f>G301+G303</f>
        <v>5752.5</v>
      </c>
      <c r="H300" s="6">
        <f>H301+H303</f>
        <v>0</v>
      </c>
      <c r="I300" s="9">
        <f t="shared" ref="I300:I302" si="24">H300/G300*100</f>
        <v>0</v>
      </c>
      <c r="J300" s="34">
        <f t="shared" ref="J300:J302" si="25">H300-G300</f>
        <v>-5752.5</v>
      </c>
    </row>
    <row r="301" spans="1:10" ht="25.5">
      <c r="A301" s="32" t="s">
        <v>34</v>
      </c>
      <c r="B301" s="29" t="s">
        <v>860</v>
      </c>
      <c r="C301" s="86" t="s">
        <v>113</v>
      </c>
      <c r="D301" s="86" t="s">
        <v>28</v>
      </c>
      <c r="E301" s="29" t="s">
        <v>757</v>
      </c>
      <c r="F301" s="29"/>
      <c r="G301" s="6">
        <f>G302</f>
        <v>575.29999999999995</v>
      </c>
      <c r="H301" s="6">
        <f>H302</f>
        <v>0</v>
      </c>
      <c r="I301" s="9">
        <f t="shared" si="24"/>
        <v>0</v>
      </c>
      <c r="J301" s="34">
        <f t="shared" si="25"/>
        <v>-575.29999999999995</v>
      </c>
    </row>
    <row r="302" spans="1:10" ht="51">
      <c r="A302" s="33" t="s">
        <v>351</v>
      </c>
      <c r="B302" s="31" t="s">
        <v>860</v>
      </c>
      <c r="C302" s="87" t="s">
        <v>113</v>
      </c>
      <c r="D302" s="87" t="s">
        <v>28</v>
      </c>
      <c r="E302" s="31" t="s">
        <v>757</v>
      </c>
      <c r="F302" s="31" t="s">
        <v>318</v>
      </c>
      <c r="G302" s="5">
        <v>575.29999999999995</v>
      </c>
      <c r="H302" s="5">
        <v>0</v>
      </c>
      <c r="I302" s="11">
        <f t="shared" si="24"/>
        <v>0</v>
      </c>
      <c r="J302" s="35">
        <f t="shared" si="25"/>
        <v>-575.29999999999995</v>
      </c>
    </row>
    <row r="303" spans="1:10" ht="38.25">
      <c r="A303" s="8" t="s">
        <v>119</v>
      </c>
      <c r="B303" s="29" t="s">
        <v>860</v>
      </c>
      <c r="C303" s="86" t="s">
        <v>113</v>
      </c>
      <c r="D303" s="86" t="s">
        <v>28</v>
      </c>
      <c r="E303" s="29" t="s">
        <v>118</v>
      </c>
      <c r="F303" s="29"/>
      <c r="G303" s="6">
        <f>SUM(G304)</f>
        <v>5177.2</v>
      </c>
      <c r="H303" s="6">
        <f>SUM(H304)</f>
        <v>0</v>
      </c>
      <c r="I303" s="9">
        <f t="shared" si="22"/>
        <v>0</v>
      </c>
      <c r="J303" s="34">
        <f t="shared" si="23"/>
        <v>-5177.2</v>
      </c>
    </row>
    <row r="304" spans="1:10" ht="63.75">
      <c r="A304" s="10" t="s">
        <v>443</v>
      </c>
      <c r="B304" s="31" t="s">
        <v>860</v>
      </c>
      <c r="C304" s="87" t="s">
        <v>113</v>
      </c>
      <c r="D304" s="87" t="s">
        <v>28</v>
      </c>
      <c r="E304" s="31" t="s">
        <v>118</v>
      </c>
      <c r="F304" s="31">
        <v>200</v>
      </c>
      <c r="G304" s="5">
        <v>5177.2</v>
      </c>
      <c r="H304" s="5">
        <v>0</v>
      </c>
      <c r="I304" s="11">
        <f t="shared" si="22"/>
        <v>0</v>
      </c>
      <c r="J304" s="35">
        <f t="shared" si="23"/>
        <v>-5177.2</v>
      </c>
    </row>
    <row r="305" spans="1:10">
      <c r="A305" s="8" t="s">
        <v>121</v>
      </c>
      <c r="B305" s="29" t="s">
        <v>860</v>
      </c>
      <c r="C305" s="86" t="s">
        <v>120</v>
      </c>
      <c r="D305" s="86"/>
      <c r="E305" s="29"/>
      <c r="F305" s="29"/>
      <c r="G305" s="6">
        <f>G306+G314+G326+G332</f>
        <v>30295</v>
      </c>
      <c r="H305" s="6">
        <f>H306+H314+H326+H332</f>
        <v>29740.6</v>
      </c>
      <c r="I305" s="9">
        <f t="shared" si="22"/>
        <v>98.169995048687895</v>
      </c>
      <c r="J305" s="34">
        <f t="shared" si="23"/>
        <v>-554.40000000000146</v>
      </c>
    </row>
    <row r="306" spans="1:10">
      <c r="A306" s="8" t="s">
        <v>122</v>
      </c>
      <c r="B306" s="29" t="s">
        <v>860</v>
      </c>
      <c r="C306" s="86" t="s">
        <v>120</v>
      </c>
      <c r="D306" s="86" t="s">
        <v>11</v>
      </c>
      <c r="E306" s="29"/>
      <c r="F306" s="29"/>
      <c r="G306" s="6">
        <f t="shared" ref="G306:H308" si="26">G307</f>
        <v>9186.5</v>
      </c>
      <c r="H306" s="6">
        <f t="shared" si="26"/>
        <v>8727.6</v>
      </c>
      <c r="I306" s="9">
        <f t="shared" si="22"/>
        <v>95.004626353888867</v>
      </c>
      <c r="J306" s="34">
        <f t="shared" si="23"/>
        <v>-458.89999999999964</v>
      </c>
    </row>
    <row r="307" spans="1:10" ht="38.25">
      <c r="A307" s="14" t="s">
        <v>523</v>
      </c>
      <c r="B307" s="29" t="s">
        <v>860</v>
      </c>
      <c r="C307" s="86" t="s">
        <v>120</v>
      </c>
      <c r="D307" s="86" t="s">
        <v>11</v>
      </c>
      <c r="E307" s="29" t="s">
        <v>13</v>
      </c>
      <c r="F307" s="29"/>
      <c r="G307" s="6">
        <f t="shared" si="26"/>
        <v>9186.5</v>
      </c>
      <c r="H307" s="6">
        <f t="shared" si="26"/>
        <v>8727.6</v>
      </c>
      <c r="I307" s="9">
        <f t="shared" si="22"/>
        <v>95.004626353888867</v>
      </c>
      <c r="J307" s="34">
        <f t="shared" si="23"/>
        <v>-458.89999999999964</v>
      </c>
    </row>
    <row r="308" spans="1:10" ht="27">
      <c r="A308" s="15" t="s">
        <v>524</v>
      </c>
      <c r="B308" s="29" t="s">
        <v>860</v>
      </c>
      <c r="C308" s="86" t="s">
        <v>120</v>
      </c>
      <c r="D308" s="86" t="s">
        <v>11</v>
      </c>
      <c r="E308" s="29" t="s">
        <v>525</v>
      </c>
      <c r="F308" s="29"/>
      <c r="G308" s="6">
        <f t="shared" si="26"/>
        <v>9186.5</v>
      </c>
      <c r="H308" s="6">
        <f t="shared" si="26"/>
        <v>8727.6</v>
      </c>
      <c r="I308" s="9">
        <f t="shared" si="22"/>
        <v>95.004626353888867</v>
      </c>
      <c r="J308" s="34">
        <f t="shared" si="23"/>
        <v>-458.89999999999964</v>
      </c>
    </row>
    <row r="309" spans="1:10" ht="40.5">
      <c r="A309" s="15" t="s">
        <v>585</v>
      </c>
      <c r="B309" s="29" t="s">
        <v>860</v>
      </c>
      <c r="C309" s="86" t="s">
        <v>120</v>
      </c>
      <c r="D309" s="86" t="s">
        <v>11</v>
      </c>
      <c r="E309" s="29" t="s">
        <v>586</v>
      </c>
      <c r="F309" s="31"/>
      <c r="G309" s="6">
        <f>G310+G312</f>
        <v>9186.5</v>
      </c>
      <c r="H309" s="6">
        <f>H310+H312</f>
        <v>8727.6</v>
      </c>
      <c r="I309" s="9">
        <f t="shared" si="22"/>
        <v>95.004626353888867</v>
      </c>
      <c r="J309" s="34">
        <f t="shared" si="23"/>
        <v>-458.89999999999964</v>
      </c>
    </row>
    <row r="310" spans="1:10" ht="25.5">
      <c r="A310" s="8" t="s">
        <v>27</v>
      </c>
      <c r="B310" s="29" t="s">
        <v>860</v>
      </c>
      <c r="C310" s="86" t="s">
        <v>120</v>
      </c>
      <c r="D310" s="86" t="s">
        <v>11</v>
      </c>
      <c r="E310" s="29" t="s">
        <v>760</v>
      </c>
      <c r="F310" s="29"/>
      <c r="G310" s="6">
        <f>SUM(G311:G311)</f>
        <v>340</v>
      </c>
      <c r="H310" s="6">
        <f>SUM(H311:H311)</f>
        <v>223.4</v>
      </c>
      <c r="I310" s="9">
        <f t="shared" si="22"/>
        <v>65.705882352941174</v>
      </c>
      <c r="J310" s="34">
        <f t="shared" si="23"/>
        <v>-116.6</v>
      </c>
    </row>
    <row r="311" spans="1:10" ht="51">
      <c r="A311" s="10" t="s">
        <v>761</v>
      </c>
      <c r="B311" s="31" t="s">
        <v>860</v>
      </c>
      <c r="C311" s="87" t="s">
        <v>120</v>
      </c>
      <c r="D311" s="87" t="s">
        <v>11</v>
      </c>
      <c r="E311" s="31" t="s">
        <v>760</v>
      </c>
      <c r="F311" s="31">
        <v>200</v>
      </c>
      <c r="G311" s="5">
        <v>340</v>
      </c>
      <c r="H311" s="5">
        <v>223.4</v>
      </c>
      <c r="I311" s="11">
        <f t="shared" si="22"/>
        <v>65.705882352941174</v>
      </c>
      <c r="J311" s="35">
        <f t="shared" si="23"/>
        <v>-116.6</v>
      </c>
    </row>
    <row r="312" spans="1:10" ht="51">
      <c r="A312" s="8" t="s">
        <v>885</v>
      </c>
      <c r="B312" s="29" t="s">
        <v>860</v>
      </c>
      <c r="C312" s="86" t="s">
        <v>120</v>
      </c>
      <c r="D312" s="86" t="s">
        <v>11</v>
      </c>
      <c r="E312" s="29" t="s">
        <v>764</v>
      </c>
      <c r="F312" s="29"/>
      <c r="G312" s="6">
        <f>G313</f>
        <v>8846.5</v>
      </c>
      <c r="H312" s="6">
        <f>H313</f>
        <v>8504.2000000000007</v>
      </c>
      <c r="I312" s="9">
        <f t="shared" si="22"/>
        <v>96.130673147572494</v>
      </c>
      <c r="J312" s="34">
        <f t="shared" si="23"/>
        <v>-342.29999999999927</v>
      </c>
    </row>
    <row r="313" spans="1:10" ht="76.5">
      <c r="A313" s="10" t="s">
        <v>884</v>
      </c>
      <c r="B313" s="31" t="s">
        <v>860</v>
      </c>
      <c r="C313" s="87" t="s">
        <v>120</v>
      </c>
      <c r="D313" s="87" t="s">
        <v>11</v>
      </c>
      <c r="E313" s="31" t="s">
        <v>764</v>
      </c>
      <c r="F313" s="31" t="s">
        <v>318</v>
      </c>
      <c r="G313" s="5">
        <v>8846.5</v>
      </c>
      <c r="H313" s="5">
        <v>8504.2000000000007</v>
      </c>
      <c r="I313" s="11">
        <f t="shared" si="22"/>
        <v>96.130673147572494</v>
      </c>
      <c r="J313" s="35">
        <f t="shared" si="23"/>
        <v>-342.29999999999927</v>
      </c>
    </row>
    <row r="314" spans="1:10">
      <c r="A314" s="8" t="s">
        <v>125</v>
      </c>
      <c r="B314" s="29" t="s">
        <v>860</v>
      </c>
      <c r="C314" s="86" t="s">
        <v>120</v>
      </c>
      <c r="D314" s="86" t="s">
        <v>13</v>
      </c>
      <c r="E314" s="29"/>
      <c r="F314" s="29"/>
      <c r="G314" s="6">
        <f t="shared" ref="G314:H316" si="27">G315</f>
        <v>20950.5</v>
      </c>
      <c r="H314" s="6">
        <f t="shared" si="27"/>
        <v>20915.599999999999</v>
      </c>
      <c r="I314" s="9">
        <f t="shared" si="22"/>
        <v>99.833416863559336</v>
      </c>
      <c r="J314" s="34">
        <f t="shared" si="23"/>
        <v>-34.900000000001455</v>
      </c>
    </row>
    <row r="315" spans="1:10" ht="38.25">
      <c r="A315" s="14" t="s">
        <v>523</v>
      </c>
      <c r="B315" s="29" t="s">
        <v>860</v>
      </c>
      <c r="C315" s="86" t="s">
        <v>120</v>
      </c>
      <c r="D315" s="86" t="s">
        <v>13</v>
      </c>
      <c r="E315" s="29" t="s">
        <v>13</v>
      </c>
      <c r="F315" s="29"/>
      <c r="G315" s="6">
        <f t="shared" si="27"/>
        <v>20950.5</v>
      </c>
      <c r="H315" s="6">
        <f t="shared" si="27"/>
        <v>20915.599999999999</v>
      </c>
      <c r="I315" s="9">
        <f t="shared" si="22"/>
        <v>99.833416863559336</v>
      </c>
      <c r="J315" s="34">
        <f t="shared" si="23"/>
        <v>-34.900000000001455</v>
      </c>
    </row>
    <row r="316" spans="1:10" ht="27">
      <c r="A316" s="15" t="s">
        <v>526</v>
      </c>
      <c r="B316" s="29" t="s">
        <v>860</v>
      </c>
      <c r="C316" s="86" t="s">
        <v>120</v>
      </c>
      <c r="D316" s="86" t="s">
        <v>13</v>
      </c>
      <c r="E316" s="29" t="s">
        <v>527</v>
      </c>
      <c r="F316" s="29"/>
      <c r="G316" s="6">
        <f t="shared" si="27"/>
        <v>20950.5</v>
      </c>
      <c r="H316" s="6">
        <f t="shared" si="27"/>
        <v>20915.599999999999</v>
      </c>
      <c r="I316" s="9">
        <f t="shared" si="22"/>
        <v>99.833416863559336</v>
      </c>
      <c r="J316" s="34">
        <f t="shared" si="23"/>
        <v>-34.900000000001455</v>
      </c>
    </row>
    <row r="317" spans="1:10" ht="38.25">
      <c r="A317" s="32" t="s">
        <v>928</v>
      </c>
      <c r="B317" s="29" t="s">
        <v>860</v>
      </c>
      <c r="C317" s="86" t="s">
        <v>120</v>
      </c>
      <c r="D317" s="86" t="s">
        <v>13</v>
      </c>
      <c r="E317" s="29" t="s">
        <v>653</v>
      </c>
      <c r="F317" s="29"/>
      <c r="G317" s="6">
        <f>G318+G320+G322+G324</f>
        <v>20950.5</v>
      </c>
      <c r="H317" s="6">
        <f>H318+H320+H322+H324</f>
        <v>20915.599999999999</v>
      </c>
      <c r="I317" s="9">
        <f t="shared" si="22"/>
        <v>99.833416863559336</v>
      </c>
      <c r="J317" s="34">
        <f t="shared" si="23"/>
        <v>-34.900000000001455</v>
      </c>
    </row>
    <row r="318" spans="1:10" ht="25.5">
      <c r="A318" s="8" t="s">
        <v>34</v>
      </c>
      <c r="B318" s="29" t="s">
        <v>860</v>
      </c>
      <c r="C318" s="86" t="s">
        <v>120</v>
      </c>
      <c r="D318" s="86" t="s">
        <v>13</v>
      </c>
      <c r="E318" s="29" t="s">
        <v>126</v>
      </c>
      <c r="F318" s="29"/>
      <c r="G318" s="6">
        <f>SUM(G319)</f>
        <v>210</v>
      </c>
      <c r="H318" s="6">
        <f>SUM(H319)</f>
        <v>210</v>
      </c>
      <c r="I318" s="9">
        <f t="shared" si="22"/>
        <v>100</v>
      </c>
      <c r="J318" s="34">
        <f t="shared" si="23"/>
        <v>0</v>
      </c>
    </row>
    <row r="319" spans="1:10" ht="51">
      <c r="A319" s="10" t="s">
        <v>351</v>
      </c>
      <c r="B319" s="31" t="s">
        <v>860</v>
      </c>
      <c r="C319" s="87" t="s">
        <v>120</v>
      </c>
      <c r="D319" s="87" t="s">
        <v>13</v>
      </c>
      <c r="E319" s="31" t="s">
        <v>126</v>
      </c>
      <c r="F319" s="31">
        <v>200</v>
      </c>
      <c r="G319" s="5">
        <v>210</v>
      </c>
      <c r="H319" s="5">
        <v>210</v>
      </c>
      <c r="I319" s="11">
        <f t="shared" si="22"/>
        <v>100</v>
      </c>
      <c r="J319" s="35">
        <f t="shared" si="23"/>
        <v>0</v>
      </c>
    </row>
    <row r="320" spans="1:10" ht="25.5">
      <c r="A320" s="8" t="s">
        <v>27</v>
      </c>
      <c r="B320" s="29" t="s">
        <v>860</v>
      </c>
      <c r="C320" s="86" t="s">
        <v>120</v>
      </c>
      <c r="D320" s="86" t="s">
        <v>13</v>
      </c>
      <c r="E320" s="29" t="s">
        <v>185</v>
      </c>
      <c r="F320" s="29"/>
      <c r="G320" s="6">
        <f>G321</f>
        <v>740.5</v>
      </c>
      <c r="H320" s="6">
        <f>H321</f>
        <v>705.6</v>
      </c>
      <c r="I320" s="9">
        <f>H320/G320*100</f>
        <v>95.286968264686024</v>
      </c>
      <c r="J320" s="34">
        <f>H320-G320</f>
        <v>-34.899999999999977</v>
      </c>
    </row>
    <row r="321" spans="1:10" ht="51">
      <c r="A321" s="10" t="s">
        <v>769</v>
      </c>
      <c r="B321" s="29" t="s">
        <v>860</v>
      </c>
      <c r="C321" s="87" t="s">
        <v>120</v>
      </c>
      <c r="D321" s="87" t="s">
        <v>13</v>
      </c>
      <c r="E321" s="31" t="s">
        <v>185</v>
      </c>
      <c r="F321" s="31" t="s">
        <v>318</v>
      </c>
      <c r="G321" s="5">
        <v>740.5</v>
      </c>
      <c r="H321" s="5">
        <v>705.6</v>
      </c>
      <c r="I321" s="11">
        <f t="shared" si="22"/>
        <v>95.286968264686024</v>
      </c>
      <c r="J321" s="35">
        <f t="shared" si="23"/>
        <v>-34.899999999999977</v>
      </c>
    </row>
    <row r="322" spans="1:10" ht="25.5">
      <c r="A322" s="8" t="s">
        <v>123</v>
      </c>
      <c r="B322" s="29" t="s">
        <v>860</v>
      </c>
      <c r="C322" s="86" t="s">
        <v>120</v>
      </c>
      <c r="D322" s="86" t="s">
        <v>13</v>
      </c>
      <c r="E322" s="29" t="s">
        <v>127</v>
      </c>
      <c r="F322" s="29"/>
      <c r="G322" s="6">
        <f>SUM(G323:G323)</f>
        <v>19000</v>
      </c>
      <c r="H322" s="6">
        <f>SUM(H323:H323)</f>
        <v>19000</v>
      </c>
      <c r="I322" s="9">
        <f t="shared" ref="I322:I333" si="28">H322/G322*100</f>
        <v>100</v>
      </c>
      <c r="J322" s="34">
        <f t="shared" ref="J322:J333" si="29">H322-G322</f>
        <v>0</v>
      </c>
    </row>
    <row r="323" spans="1:10" ht="51">
      <c r="A323" s="10" t="s">
        <v>441</v>
      </c>
      <c r="B323" s="31" t="s">
        <v>860</v>
      </c>
      <c r="C323" s="87" t="s">
        <v>120</v>
      </c>
      <c r="D323" s="87" t="s">
        <v>13</v>
      </c>
      <c r="E323" s="31" t="s">
        <v>127</v>
      </c>
      <c r="F323" s="31">
        <v>200</v>
      </c>
      <c r="G323" s="5">
        <v>19000</v>
      </c>
      <c r="H323" s="5">
        <v>19000</v>
      </c>
      <c r="I323" s="11">
        <f t="shared" si="28"/>
        <v>100</v>
      </c>
      <c r="J323" s="35">
        <f t="shared" si="29"/>
        <v>0</v>
      </c>
    </row>
    <row r="324" spans="1:10" ht="38.25">
      <c r="A324" s="8" t="s">
        <v>886</v>
      </c>
      <c r="B324" s="29" t="s">
        <v>860</v>
      </c>
      <c r="C324" s="86" t="s">
        <v>120</v>
      </c>
      <c r="D324" s="86" t="s">
        <v>13</v>
      </c>
      <c r="E324" s="29" t="s">
        <v>128</v>
      </c>
      <c r="F324" s="31"/>
      <c r="G324" s="6">
        <f>G325</f>
        <v>1000</v>
      </c>
      <c r="H324" s="6">
        <f>H325</f>
        <v>1000</v>
      </c>
      <c r="I324" s="9">
        <f t="shared" ref="I324" si="30">H324/G324*100</f>
        <v>100</v>
      </c>
      <c r="J324" s="34">
        <f t="shared" ref="J324" si="31">H324-G324</f>
        <v>0</v>
      </c>
    </row>
    <row r="325" spans="1:10" ht="63.75">
      <c r="A325" s="10" t="s">
        <v>442</v>
      </c>
      <c r="B325" s="31" t="s">
        <v>860</v>
      </c>
      <c r="C325" s="87" t="s">
        <v>120</v>
      </c>
      <c r="D325" s="87" t="s">
        <v>13</v>
      </c>
      <c r="E325" s="31" t="s">
        <v>128</v>
      </c>
      <c r="F325" s="31">
        <v>200</v>
      </c>
      <c r="G325" s="5">
        <v>1000</v>
      </c>
      <c r="H325" s="5">
        <v>1000</v>
      </c>
      <c r="I325" s="11">
        <f t="shared" si="28"/>
        <v>100</v>
      </c>
      <c r="J325" s="35">
        <f t="shared" si="29"/>
        <v>0</v>
      </c>
    </row>
    <row r="326" spans="1:10" ht="38.25">
      <c r="A326" s="8" t="s">
        <v>129</v>
      </c>
      <c r="B326" s="29" t="s">
        <v>860</v>
      </c>
      <c r="C326" s="86" t="s">
        <v>120</v>
      </c>
      <c r="D326" s="86" t="s">
        <v>28</v>
      </c>
      <c r="E326" s="29"/>
      <c r="F326" s="29"/>
      <c r="G326" s="6">
        <f>G327</f>
        <v>88</v>
      </c>
      <c r="H326" s="6">
        <f>H327</f>
        <v>27.4</v>
      </c>
      <c r="I326" s="9">
        <f t="shared" si="28"/>
        <v>31.136363636363633</v>
      </c>
      <c r="J326" s="34">
        <f t="shared" si="29"/>
        <v>-60.6</v>
      </c>
    </row>
    <row r="327" spans="1:10" ht="38.25">
      <c r="A327" s="14" t="s">
        <v>531</v>
      </c>
      <c r="B327" s="29" t="s">
        <v>860</v>
      </c>
      <c r="C327" s="86" t="s">
        <v>120</v>
      </c>
      <c r="D327" s="86" t="s">
        <v>28</v>
      </c>
      <c r="E327" s="29" t="s">
        <v>6</v>
      </c>
      <c r="F327" s="29"/>
      <c r="G327" s="6">
        <f>G328</f>
        <v>88</v>
      </c>
      <c r="H327" s="6">
        <f>H328</f>
        <v>27.4</v>
      </c>
      <c r="I327" s="9">
        <f t="shared" ref="I327:I329" si="32">H327/G327*100</f>
        <v>31.136363636363633</v>
      </c>
      <c r="J327" s="34">
        <f t="shared" ref="J327:J329" si="33">H327-G327</f>
        <v>-60.6</v>
      </c>
    </row>
    <row r="328" spans="1:10" ht="27">
      <c r="A328" s="15" t="s">
        <v>532</v>
      </c>
      <c r="B328" s="29" t="s">
        <v>860</v>
      </c>
      <c r="C328" s="86" t="s">
        <v>120</v>
      </c>
      <c r="D328" s="86" t="s">
        <v>28</v>
      </c>
      <c r="E328" s="29" t="s">
        <v>533</v>
      </c>
      <c r="F328" s="29"/>
      <c r="G328" s="6">
        <f>G330</f>
        <v>88</v>
      </c>
      <c r="H328" s="6">
        <f>H330</f>
        <v>27.4</v>
      </c>
      <c r="I328" s="9">
        <f t="shared" si="32"/>
        <v>31.136363636363633</v>
      </c>
      <c r="J328" s="34">
        <f t="shared" si="33"/>
        <v>-60.6</v>
      </c>
    </row>
    <row r="329" spans="1:10" ht="38.25">
      <c r="A329" s="32" t="s">
        <v>929</v>
      </c>
      <c r="B329" s="29" t="s">
        <v>860</v>
      </c>
      <c r="C329" s="86" t="s">
        <v>120</v>
      </c>
      <c r="D329" s="86" t="s">
        <v>28</v>
      </c>
      <c r="E329" s="29" t="s">
        <v>887</v>
      </c>
      <c r="F329" s="29"/>
      <c r="G329" s="6">
        <f>SUM(G330:G330)</f>
        <v>88</v>
      </c>
      <c r="H329" s="6">
        <f>SUM(H330:H330)</f>
        <v>27.4</v>
      </c>
      <c r="I329" s="9">
        <f t="shared" si="32"/>
        <v>31.136363636363633</v>
      </c>
      <c r="J329" s="34">
        <f t="shared" si="33"/>
        <v>-60.6</v>
      </c>
    </row>
    <row r="330" spans="1:10" ht="38.25">
      <c r="A330" s="8" t="s">
        <v>131</v>
      </c>
      <c r="B330" s="29" t="s">
        <v>860</v>
      </c>
      <c r="C330" s="86" t="s">
        <v>120</v>
      </c>
      <c r="D330" s="86" t="s">
        <v>28</v>
      </c>
      <c r="E330" s="29" t="s">
        <v>130</v>
      </c>
      <c r="F330" s="29"/>
      <c r="G330" s="6">
        <f>SUM(G331:G331)</f>
        <v>88</v>
      </c>
      <c r="H330" s="6">
        <f>SUM(H331:H331)</f>
        <v>27.4</v>
      </c>
      <c r="I330" s="9">
        <f t="shared" si="28"/>
        <v>31.136363636363633</v>
      </c>
      <c r="J330" s="34">
        <f t="shared" si="29"/>
        <v>-60.6</v>
      </c>
    </row>
    <row r="331" spans="1:10" ht="63.75">
      <c r="A331" s="10" t="s">
        <v>445</v>
      </c>
      <c r="B331" s="31" t="s">
        <v>860</v>
      </c>
      <c r="C331" s="87" t="s">
        <v>120</v>
      </c>
      <c r="D331" s="87" t="s">
        <v>28</v>
      </c>
      <c r="E331" s="31" t="s">
        <v>130</v>
      </c>
      <c r="F331" s="31">
        <v>200</v>
      </c>
      <c r="G331" s="5">
        <v>88</v>
      </c>
      <c r="H331" s="5">
        <v>27.4</v>
      </c>
      <c r="I331" s="11">
        <f t="shared" si="28"/>
        <v>31.136363636363633</v>
      </c>
      <c r="J331" s="35">
        <f t="shared" si="29"/>
        <v>-60.6</v>
      </c>
    </row>
    <row r="332" spans="1:10">
      <c r="A332" s="8" t="s">
        <v>132</v>
      </c>
      <c r="B332" s="29" t="s">
        <v>860</v>
      </c>
      <c r="C332" s="86" t="s">
        <v>120</v>
      </c>
      <c r="D332" s="86" t="s">
        <v>51</v>
      </c>
      <c r="E332" s="29"/>
      <c r="F332" s="29"/>
      <c r="G332" s="6">
        <f>G333</f>
        <v>70</v>
      </c>
      <c r="H332" s="6">
        <f>H333</f>
        <v>70</v>
      </c>
      <c r="I332" s="9">
        <f t="shared" si="28"/>
        <v>100</v>
      </c>
      <c r="J332" s="35">
        <f t="shared" si="29"/>
        <v>0</v>
      </c>
    </row>
    <row r="333" spans="1:10" ht="51">
      <c r="A333" s="18" t="s">
        <v>489</v>
      </c>
      <c r="B333" s="29" t="s">
        <v>860</v>
      </c>
      <c r="C333" s="86" t="s">
        <v>120</v>
      </c>
      <c r="D333" s="86" t="s">
        <v>51</v>
      </c>
      <c r="E333" s="29" t="s">
        <v>11</v>
      </c>
      <c r="F333" s="29"/>
      <c r="G333" s="6">
        <f>G334</f>
        <v>70</v>
      </c>
      <c r="H333" s="6">
        <f>H334</f>
        <v>70</v>
      </c>
      <c r="I333" s="9">
        <f t="shared" si="28"/>
        <v>100</v>
      </c>
      <c r="J333" s="34">
        <f t="shared" si="29"/>
        <v>0</v>
      </c>
    </row>
    <row r="334" spans="1:10" ht="67.5">
      <c r="A334" s="15" t="s">
        <v>539</v>
      </c>
      <c r="B334" s="29" t="s">
        <v>860</v>
      </c>
      <c r="C334" s="86" t="s">
        <v>120</v>
      </c>
      <c r="D334" s="86" t="s">
        <v>51</v>
      </c>
      <c r="E334" s="29" t="s">
        <v>540</v>
      </c>
      <c r="F334" s="29"/>
      <c r="G334" s="6">
        <f>G336</f>
        <v>70</v>
      </c>
      <c r="H334" s="6">
        <f>H336</f>
        <v>70</v>
      </c>
      <c r="I334" s="9">
        <f t="shared" ref="I334:I367" si="34">H334/G334*100</f>
        <v>100</v>
      </c>
      <c r="J334" s="34">
        <f t="shared" ref="J334:J367" si="35">H334-G334</f>
        <v>0</v>
      </c>
    </row>
    <row r="335" spans="1:10" ht="38.25">
      <c r="A335" s="32" t="s">
        <v>602</v>
      </c>
      <c r="B335" s="29" t="s">
        <v>860</v>
      </c>
      <c r="C335" s="86" t="s">
        <v>120</v>
      </c>
      <c r="D335" s="86" t="s">
        <v>51</v>
      </c>
      <c r="E335" s="29" t="s">
        <v>659</v>
      </c>
      <c r="F335" s="29"/>
      <c r="G335" s="6">
        <f>SUM(G336)</f>
        <v>70</v>
      </c>
      <c r="H335" s="6">
        <f>SUM(H336)</f>
        <v>70</v>
      </c>
      <c r="I335" s="9">
        <f>H335/G335*100</f>
        <v>100</v>
      </c>
      <c r="J335" s="34">
        <f>H335-G335</f>
        <v>0</v>
      </c>
    </row>
    <row r="336" spans="1:10" ht="25.5">
      <c r="A336" s="8" t="s">
        <v>134</v>
      </c>
      <c r="B336" s="29" t="s">
        <v>860</v>
      </c>
      <c r="C336" s="86" t="s">
        <v>120</v>
      </c>
      <c r="D336" s="86" t="s">
        <v>51</v>
      </c>
      <c r="E336" s="29" t="s">
        <v>133</v>
      </c>
      <c r="F336" s="29"/>
      <c r="G336" s="6">
        <f>SUM(G337)</f>
        <v>70</v>
      </c>
      <c r="H336" s="6">
        <f>SUM(H337)</f>
        <v>70</v>
      </c>
      <c r="I336" s="9">
        <f>H336/G336*100</f>
        <v>100</v>
      </c>
      <c r="J336" s="34">
        <f>H336-G336</f>
        <v>0</v>
      </c>
    </row>
    <row r="337" spans="1:11" ht="51">
      <c r="A337" s="10" t="s">
        <v>446</v>
      </c>
      <c r="B337" s="31" t="s">
        <v>860</v>
      </c>
      <c r="C337" s="87" t="s">
        <v>120</v>
      </c>
      <c r="D337" s="87" t="s">
        <v>51</v>
      </c>
      <c r="E337" s="31" t="s">
        <v>133</v>
      </c>
      <c r="F337" s="31">
        <v>200</v>
      </c>
      <c r="G337" s="5">
        <v>70</v>
      </c>
      <c r="H337" s="5">
        <v>70</v>
      </c>
      <c r="I337" s="11">
        <f>H337/G337*100</f>
        <v>100</v>
      </c>
      <c r="J337" s="35">
        <f>H337-G337</f>
        <v>0</v>
      </c>
    </row>
    <row r="338" spans="1:11">
      <c r="A338" s="8" t="s">
        <v>135</v>
      </c>
      <c r="B338" s="29" t="s">
        <v>860</v>
      </c>
      <c r="C338" s="86" t="s">
        <v>66</v>
      </c>
      <c r="D338" s="86"/>
      <c r="E338" s="29"/>
      <c r="F338" s="29"/>
      <c r="G338" s="6">
        <f>G339+G345</f>
        <v>50910.200000000004</v>
      </c>
      <c r="H338" s="6">
        <f>H339+H345</f>
        <v>50910.1</v>
      </c>
      <c r="I338" s="9">
        <f t="shared" si="34"/>
        <v>99.999803575707801</v>
      </c>
      <c r="J338" s="34">
        <f t="shared" si="35"/>
        <v>-0.10000000000582077</v>
      </c>
    </row>
    <row r="339" spans="1:11">
      <c r="A339" s="8" t="s">
        <v>136</v>
      </c>
      <c r="B339" s="29" t="s">
        <v>860</v>
      </c>
      <c r="C339" s="86" t="s">
        <v>66</v>
      </c>
      <c r="D339" s="86" t="s">
        <v>11</v>
      </c>
      <c r="E339" s="29"/>
      <c r="F339" s="29"/>
      <c r="G339" s="6">
        <f t="shared" ref="G339:H343" si="36">G340</f>
        <v>47733.9</v>
      </c>
      <c r="H339" s="6">
        <f t="shared" si="36"/>
        <v>47733.9</v>
      </c>
      <c r="I339" s="9">
        <f t="shared" si="34"/>
        <v>100</v>
      </c>
      <c r="J339" s="34">
        <f t="shared" si="35"/>
        <v>0</v>
      </c>
      <c r="K339" s="13"/>
    </row>
    <row r="340" spans="1:11" ht="38.25">
      <c r="A340" s="14" t="s">
        <v>544</v>
      </c>
      <c r="B340" s="29" t="s">
        <v>860</v>
      </c>
      <c r="C340" s="86" t="s">
        <v>66</v>
      </c>
      <c r="D340" s="86" t="s">
        <v>11</v>
      </c>
      <c r="E340" s="29" t="s">
        <v>28</v>
      </c>
      <c r="F340" s="29"/>
      <c r="G340" s="6">
        <f t="shared" si="36"/>
        <v>47733.9</v>
      </c>
      <c r="H340" s="6">
        <f t="shared" si="36"/>
        <v>47733.9</v>
      </c>
      <c r="I340" s="9">
        <f t="shared" si="34"/>
        <v>100</v>
      </c>
      <c r="J340" s="34">
        <f t="shared" si="35"/>
        <v>0</v>
      </c>
    </row>
    <row r="341" spans="1:11" ht="27">
      <c r="A341" s="27" t="s">
        <v>547</v>
      </c>
      <c r="B341" s="29" t="s">
        <v>860</v>
      </c>
      <c r="C341" s="86" t="s">
        <v>66</v>
      </c>
      <c r="D341" s="86" t="s">
        <v>11</v>
      </c>
      <c r="E341" s="29" t="s">
        <v>548</v>
      </c>
      <c r="F341" s="29"/>
      <c r="G341" s="6">
        <f t="shared" si="36"/>
        <v>47733.9</v>
      </c>
      <c r="H341" s="6">
        <f t="shared" si="36"/>
        <v>47733.9</v>
      </c>
      <c r="I341" s="9">
        <f t="shared" si="34"/>
        <v>100</v>
      </c>
      <c r="J341" s="34">
        <f t="shared" si="35"/>
        <v>0</v>
      </c>
    </row>
    <row r="342" spans="1:11" ht="25.5">
      <c r="A342" s="32" t="s">
        <v>930</v>
      </c>
      <c r="B342" s="29" t="s">
        <v>860</v>
      </c>
      <c r="C342" s="86" t="s">
        <v>66</v>
      </c>
      <c r="D342" s="86" t="s">
        <v>11</v>
      </c>
      <c r="E342" s="29" t="s">
        <v>866</v>
      </c>
      <c r="F342" s="31"/>
      <c r="G342" s="5">
        <f t="shared" si="36"/>
        <v>47733.9</v>
      </c>
      <c r="H342" s="5">
        <f t="shared" si="36"/>
        <v>47733.9</v>
      </c>
      <c r="I342" s="11">
        <f t="shared" ref="I342" si="37">H342/G342*100</f>
        <v>100</v>
      </c>
      <c r="J342" s="35">
        <f t="shared" ref="J342" si="38">H342-G342</f>
        <v>0</v>
      </c>
    </row>
    <row r="343" spans="1:11" ht="25.5">
      <c r="A343" s="8" t="s">
        <v>123</v>
      </c>
      <c r="B343" s="29" t="s">
        <v>860</v>
      </c>
      <c r="C343" s="86" t="s">
        <v>66</v>
      </c>
      <c r="D343" s="86" t="s">
        <v>11</v>
      </c>
      <c r="E343" s="29" t="s">
        <v>865</v>
      </c>
      <c r="F343" s="29"/>
      <c r="G343" s="6">
        <f t="shared" si="36"/>
        <v>47733.9</v>
      </c>
      <c r="H343" s="6">
        <f t="shared" si="36"/>
        <v>47733.9</v>
      </c>
      <c r="I343" s="9">
        <f t="shared" si="34"/>
        <v>100</v>
      </c>
      <c r="J343" s="34">
        <f t="shared" si="35"/>
        <v>0</v>
      </c>
    </row>
    <row r="344" spans="1:11" ht="38.25">
      <c r="A344" s="10" t="s">
        <v>785</v>
      </c>
      <c r="B344" s="31" t="s">
        <v>860</v>
      </c>
      <c r="C344" s="87" t="s">
        <v>66</v>
      </c>
      <c r="D344" s="87" t="s">
        <v>11</v>
      </c>
      <c r="E344" s="31" t="s">
        <v>865</v>
      </c>
      <c r="F344" s="31" t="s">
        <v>321</v>
      </c>
      <c r="G344" s="5">
        <v>47733.9</v>
      </c>
      <c r="H344" s="5">
        <v>47733.9</v>
      </c>
      <c r="I344" s="11">
        <f t="shared" si="34"/>
        <v>100</v>
      </c>
      <c r="J344" s="35">
        <f t="shared" si="35"/>
        <v>0</v>
      </c>
    </row>
    <row r="345" spans="1:11" ht="25.5">
      <c r="A345" s="8" t="s">
        <v>137</v>
      </c>
      <c r="B345" s="29" t="s">
        <v>860</v>
      </c>
      <c r="C345" s="86" t="s">
        <v>66</v>
      </c>
      <c r="D345" s="86" t="s">
        <v>21</v>
      </c>
      <c r="E345" s="29"/>
      <c r="F345" s="29"/>
      <c r="G345" s="6">
        <f t="shared" ref="G345:H347" si="39">G346</f>
        <v>3176.3</v>
      </c>
      <c r="H345" s="6">
        <f t="shared" si="39"/>
        <v>3176.2</v>
      </c>
      <c r="I345" s="9">
        <f t="shared" si="34"/>
        <v>99.996851682775542</v>
      </c>
      <c r="J345" s="34">
        <f t="shared" si="35"/>
        <v>-0.1000000000003638</v>
      </c>
    </row>
    <row r="346" spans="1:11" ht="38.25">
      <c r="A346" s="14" t="s">
        <v>544</v>
      </c>
      <c r="B346" s="29" t="s">
        <v>860</v>
      </c>
      <c r="C346" s="86" t="s">
        <v>66</v>
      </c>
      <c r="D346" s="86" t="s">
        <v>21</v>
      </c>
      <c r="E346" s="29" t="s">
        <v>28</v>
      </c>
      <c r="F346" s="29"/>
      <c r="G346" s="6">
        <f t="shared" si="39"/>
        <v>3176.3</v>
      </c>
      <c r="H346" s="6">
        <f t="shared" si="39"/>
        <v>3176.2</v>
      </c>
      <c r="I346" s="9">
        <f t="shared" si="34"/>
        <v>99.996851682775542</v>
      </c>
      <c r="J346" s="34">
        <f t="shared" si="35"/>
        <v>-0.1000000000003638</v>
      </c>
    </row>
    <row r="347" spans="1:11" ht="27">
      <c r="A347" s="27" t="s">
        <v>549</v>
      </c>
      <c r="B347" s="29" t="s">
        <v>860</v>
      </c>
      <c r="C347" s="86" t="s">
        <v>66</v>
      </c>
      <c r="D347" s="86" t="s">
        <v>21</v>
      </c>
      <c r="E347" s="29" t="s">
        <v>550</v>
      </c>
      <c r="F347" s="29"/>
      <c r="G347" s="6">
        <f t="shared" si="39"/>
        <v>3176.3</v>
      </c>
      <c r="H347" s="6">
        <f t="shared" si="39"/>
        <v>3176.2</v>
      </c>
      <c r="I347" s="9">
        <f t="shared" si="34"/>
        <v>99.996851682775542</v>
      </c>
      <c r="J347" s="34">
        <f t="shared" si="35"/>
        <v>-0.1000000000003638</v>
      </c>
    </row>
    <row r="348" spans="1:11" ht="63.75">
      <c r="A348" s="32" t="s">
        <v>606</v>
      </c>
      <c r="B348" s="29" t="s">
        <v>860</v>
      </c>
      <c r="C348" s="86" t="s">
        <v>66</v>
      </c>
      <c r="D348" s="86" t="s">
        <v>21</v>
      </c>
      <c r="E348" s="29" t="s">
        <v>668</v>
      </c>
      <c r="F348" s="29"/>
      <c r="G348" s="6">
        <f>G349+G351</f>
        <v>3176.3</v>
      </c>
      <c r="H348" s="6">
        <f>H349+H351</f>
        <v>3176.2</v>
      </c>
      <c r="I348" s="9">
        <f t="shared" si="34"/>
        <v>99.996851682775542</v>
      </c>
      <c r="J348" s="34">
        <f t="shared" si="35"/>
        <v>-0.1000000000003638</v>
      </c>
    </row>
    <row r="349" spans="1:11" ht="25.5">
      <c r="A349" s="8" t="s">
        <v>27</v>
      </c>
      <c r="B349" s="29" t="s">
        <v>860</v>
      </c>
      <c r="C349" s="86" t="s">
        <v>66</v>
      </c>
      <c r="D349" s="86" t="s">
        <v>21</v>
      </c>
      <c r="E349" s="29" t="s">
        <v>788</v>
      </c>
      <c r="F349" s="29"/>
      <c r="G349" s="6">
        <f>SUM(G350)</f>
        <v>136</v>
      </c>
      <c r="H349" s="6">
        <f>SUM(H350)</f>
        <v>136</v>
      </c>
      <c r="I349" s="9">
        <f t="shared" si="34"/>
        <v>100</v>
      </c>
      <c r="J349" s="34">
        <f t="shared" si="35"/>
        <v>0</v>
      </c>
    </row>
    <row r="350" spans="1:11" ht="51">
      <c r="A350" s="10" t="s">
        <v>346</v>
      </c>
      <c r="B350" s="31" t="s">
        <v>860</v>
      </c>
      <c r="C350" s="87" t="s">
        <v>66</v>
      </c>
      <c r="D350" s="87" t="s">
        <v>21</v>
      </c>
      <c r="E350" s="31" t="s">
        <v>788</v>
      </c>
      <c r="F350" s="31">
        <v>200</v>
      </c>
      <c r="G350" s="5">
        <v>136</v>
      </c>
      <c r="H350" s="5">
        <v>136</v>
      </c>
      <c r="I350" s="11">
        <f t="shared" si="34"/>
        <v>100</v>
      </c>
      <c r="J350" s="35">
        <f t="shared" si="35"/>
        <v>0</v>
      </c>
    </row>
    <row r="351" spans="1:11" ht="38.25">
      <c r="A351" s="8" t="s">
        <v>139</v>
      </c>
      <c r="B351" s="29" t="s">
        <v>860</v>
      </c>
      <c r="C351" s="86" t="s">
        <v>66</v>
      </c>
      <c r="D351" s="86" t="s">
        <v>21</v>
      </c>
      <c r="E351" s="29" t="s">
        <v>138</v>
      </c>
      <c r="F351" s="29"/>
      <c r="G351" s="6">
        <f>SUM(G352)</f>
        <v>3040.3</v>
      </c>
      <c r="H351" s="6">
        <f>SUM(H352)</f>
        <v>3040.2</v>
      </c>
      <c r="I351" s="9">
        <f t="shared" si="34"/>
        <v>99.996710850902858</v>
      </c>
      <c r="J351" s="34">
        <f t="shared" si="35"/>
        <v>-0.1000000000003638</v>
      </c>
    </row>
    <row r="352" spans="1:11" ht="51">
      <c r="A352" s="10" t="s">
        <v>366</v>
      </c>
      <c r="B352" s="31" t="s">
        <v>860</v>
      </c>
      <c r="C352" s="87" t="s">
        <v>66</v>
      </c>
      <c r="D352" s="87" t="s">
        <v>21</v>
      </c>
      <c r="E352" s="31" t="s">
        <v>138</v>
      </c>
      <c r="F352" s="31">
        <v>500</v>
      </c>
      <c r="G352" s="5">
        <v>3040.3</v>
      </c>
      <c r="H352" s="5">
        <v>3040.2</v>
      </c>
      <c r="I352" s="11">
        <f t="shared" si="34"/>
        <v>99.996710850902858</v>
      </c>
      <c r="J352" s="35">
        <f t="shared" si="35"/>
        <v>-0.1000000000003638</v>
      </c>
    </row>
    <row r="353" spans="1:11">
      <c r="A353" s="8" t="s">
        <v>140</v>
      </c>
      <c r="B353" s="29" t="s">
        <v>860</v>
      </c>
      <c r="C353" s="86" t="s">
        <v>51</v>
      </c>
      <c r="D353" s="86"/>
      <c r="E353" s="29"/>
      <c r="F353" s="29"/>
      <c r="G353" s="6">
        <f t="shared" ref="G353:H355" si="40">G354</f>
        <v>11367.4</v>
      </c>
      <c r="H353" s="6">
        <f t="shared" si="40"/>
        <v>11367.3</v>
      </c>
      <c r="I353" s="9">
        <f t="shared" si="34"/>
        <v>99.999120291359503</v>
      </c>
      <c r="J353" s="34">
        <f t="shared" si="35"/>
        <v>-0.1000000000003638</v>
      </c>
    </row>
    <row r="354" spans="1:11">
      <c r="A354" s="8" t="s">
        <v>792</v>
      </c>
      <c r="B354" s="29" t="s">
        <v>860</v>
      </c>
      <c r="C354" s="86" t="s">
        <v>51</v>
      </c>
      <c r="D354" s="86" t="s">
        <v>51</v>
      </c>
      <c r="E354" s="29"/>
      <c r="F354" s="29"/>
      <c r="G354" s="6">
        <f t="shared" si="40"/>
        <v>11367.4</v>
      </c>
      <c r="H354" s="6">
        <f t="shared" si="40"/>
        <v>11367.3</v>
      </c>
      <c r="I354" s="9">
        <f t="shared" si="34"/>
        <v>99.999120291359503</v>
      </c>
      <c r="J354" s="34">
        <f t="shared" si="35"/>
        <v>-0.1000000000003638</v>
      </c>
    </row>
    <row r="355" spans="1:11" ht="51">
      <c r="A355" s="16" t="s">
        <v>507</v>
      </c>
      <c r="B355" s="29" t="s">
        <v>860</v>
      </c>
      <c r="C355" s="86" t="s">
        <v>51</v>
      </c>
      <c r="D355" s="86" t="s">
        <v>13</v>
      </c>
      <c r="E355" s="29" t="s">
        <v>51</v>
      </c>
      <c r="F355" s="31"/>
      <c r="G355" s="6">
        <f t="shared" si="40"/>
        <v>11367.4</v>
      </c>
      <c r="H355" s="6">
        <f t="shared" si="40"/>
        <v>11367.3</v>
      </c>
      <c r="I355" s="9">
        <f t="shared" si="34"/>
        <v>99.999120291359503</v>
      </c>
      <c r="J355" s="34">
        <f t="shared" si="35"/>
        <v>-0.1000000000003638</v>
      </c>
    </row>
    <row r="356" spans="1:11" ht="27">
      <c r="A356" s="15" t="s">
        <v>931</v>
      </c>
      <c r="B356" s="29" t="s">
        <v>860</v>
      </c>
      <c r="C356" s="86" t="s">
        <v>51</v>
      </c>
      <c r="D356" s="86" t="s">
        <v>13</v>
      </c>
      <c r="E356" s="29" t="s">
        <v>577</v>
      </c>
      <c r="F356" s="29"/>
      <c r="G356" s="6">
        <f>G357+G359</f>
        <v>11367.4</v>
      </c>
      <c r="H356" s="6">
        <f>H357+H359</f>
        <v>11367.3</v>
      </c>
      <c r="I356" s="9">
        <f t="shared" si="34"/>
        <v>99.999120291359503</v>
      </c>
      <c r="J356" s="34">
        <f t="shared" si="35"/>
        <v>-0.1000000000003638</v>
      </c>
    </row>
    <row r="357" spans="1:11" ht="51">
      <c r="A357" s="8" t="s">
        <v>793</v>
      </c>
      <c r="B357" s="29" t="s">
        <v>860</v>
      </c>
      <c r="C357" s="86" t="s">
        <v>51</v>
      </c>
      <c r="D357" s="86" t="s">
        <v>13</v>
      </c>
      <c r="E357" s="29" t="s">
        <v>794</v>
      </c>
      <c r="F357" s="29"/>
      <c r="G357" s="6">
        <f>SUM(G358)</f>
        <v>9093.9</v>
      </c>
      <c r="H357" s="6">
        <f>SUM(H358)</f>
        <v>9093.7999999999993</v>
      </c>
      <c r="I357" s="9">
        <f t="shared" si="34"/>
        <v>99.998900361780969</v>
      </c>
      <c r="J357" s="34">
        <f t="shared" si="35"/>
        <v>-0.1000000000003638</v>
      </c>
    </row>
    <row r="358" spans="1:11" ht="89.25">
      <c r="A358" s="10" t="s">
        <v>798</v>
      </c>
      <c r="B358" s="31" t="s">
        <v>860</v>
      </c>
      <c r="C358" s="87" t="s">
        <v>51</v>
      </c>
      <c r="D358" s="87" t="s">
        <v>13</v>
      </c>
      <c r="E358" s="31" t="s">
        <v>794</v>
      </c>
      <c r="F358" s="31" t="s">
        <v>322</v>
      </c>
      <c r="G358" s="5">
        <v>9093.9</v>
      </c>
      <c r="H358" s="5">
        <v>9093.7999999999993</v>
      </c>
      <c r="I358" s="11">
        <f t="shared" si="34"/>
        <v>99.998900361780969</v>
      </c>
      <c r="J358" s="35">
        <f t="shared" si="35"/>
        <v>-0.1000000000003638</v>
      </c>
    </row>
    <row r="359" spans="1:11" ht="63.75">
      <c r="A359" s="8" t="s">
        <v>797</v>
      </c>
      <c r="B359" s="29" t="s">
        <v>860</v>
      </c>
      <c r="C359" s="86" t="s">
        <v>51</v>
      </c>
      <c r="D359" s="86" t="s">
        <v>13</v>
      </c>
      <c r="E359" s="29" t="s">
        <v>796</v>
      </c>
      <c r="F359" s="29"/>
      <c r="G359" s="6">
        <f>G360</f>
        <v>2273.5</v>
      </c>
      <c r="H359" s="6">
        <f>H360</f>
        <v>2273.5</v>
      </c>
      <c r="I359" s="11">
        <f t="shared" si="34"/>
        <v>100</v>
      </c>
      <c r="J359" s="35">
        <f t="shared" si="35"/>
        <v>0</v>
      </c>
    </row>
    <row r="360" spans="1:11" ht="89.25">
      <c r="A360" s="10" t="s">
        <v>799</v>
      </c>
      <c r="B360" s="31" t="s">
        <v>860</v>
      </c>
      <c r="C360" s="87" t="s">
        <v>51</v>
      </c>
      <c r="D360" s="87" t="s">
        <v>13</v>
      </c>
      <c r="E360" s="31" t="s">
        <v>796</v>
      </c>
      <c r="F360" s="31" t="s">
        <v>322</v>
      </c>
      <c r="G360" s="5">
        <v>2273.5</v>
      </c>
      <c r="H360" s="5">
        <v>2273.5</v>
      </c>
      <c r="I360" s="11">
        <f t="shared" si="34"/>
        <v>100</v>
      </c>
      <c r="J360" s="35">
        <f t="shared" si="35"/>
        <v>0</v>
      </c>
    </row>
    <row r="361" spans="1:11">
      <c r="A361" s="8" t="s">
        <v>141</v>
      </c>
      <c r="B361" s="29" t="s">
        <v>860</v>
      </c>
      <c r="C361" s="86" t="s">
        <v>6</v>
      </c>
      <c r="D361" s="86"/>
      <c r="E361" s="29"/>
      <c r="F361" s="29"/>
      <c r="G361" s="6">
        <f>G362+G383</f>
        <v>10909.8</v>
      </c>
      <c r="H361" s="6">
        <f>H362+H383</f>
        <v>10721.7</v>
      </c>
      <c r="I361" s="9">
        <f t="shared" si="34"/>
        <v>98.275862068965537</v>
      </c>
      <c r="J361" s="34">
        <f t="shared" si="35"/>
        <v>-188.09999999999854</v>
      </c>
    </row>
    <row r="362" spans="1:11">
      <c r="A362" s="8" t="s">
        <v>142</v>
      </c>
      <c r="B362" s="29" t="s">
        <v>860</v>
      </c>
      <c r="C362" s="86" t="s">
        <v>6</v>
      </c>
      <c r="D362" s="86" t="s">
        <v>17</v>
      </c>
      <c r="E362" s="29"/>
      <c r="F362" s="29"/>
      <c r="G362" s="6">
        <f>G363+G375</f>
        <v>1457</v>
      </c>
      <c r="H362" s="6">
        <f>H363+H375</f>
        <v>1372.7</v>
      </c>
      <c r="I362" s="9">
        <f t="shared" si="34"/>
        <v>94.214138641043249</v>
      </c>
      <c r="J362" s="34">
        <f t="shared" si="35"/>
        <v>-84.299999999999955</v>
      </c>
      <c r="K362" s="13"/>
    </row>
    <row r="363" spans="1:11" ht="38.25">
      <c r="A363" s="14" t="s">
        <v>543</v>
      </c>
      <c r="B363" s="29" t="s">
        <v>860</v>
      </c>
      <c r="C363" s="86" t="s">
        <v>6</v>
      </c>
      <c r="D363" s="86" t="s">
        <v>17</v>
      </c>
      <c r="E363" s="29" t="s">
        <v>21</v>
      </c>
      <c r="F363" s="29"/>
      <c r="G363" s="6">
        <f>G364+G368</f>
        <v>413</v>
      </c>
      <c r="H363" s="6">
        <f>H364+H368</f>
        <v>328.7</v>
      </c>
      <c r="I363" s="9">
        <f t="shared" si="34"/>
        <v>79.588377723970936</v>
      </c>
      <c r="J363" s="34">
        <f t="shared" si="35"/>
        <v>-84.300000000000011</v>
      </c>
    </row>
    <row r="364" spans="1:11" ht="54">
      <c r="A364" s="17" t="s">
        <v>561</v>
      </c>
      <c r="B364" s="29" t="s">
        <v>860</v>
      </c>
      <c r="C364" s="86" t="s">
        <v>6</v>
      </c>
      <c r="D364" s="86" t="s">
        <v>17</v>
      </c>
      <c r="E364" s="29" t="s">
        <v>560</v>
      </c>
      <c r="F364" s="29"/>
      <c r="G364" s="6">
        <f>G365</f>
        <v>31</v>
      </c>
      <c r="H364" s="6">
        <f>H365</f>
        <v>28.7</v>
      </c>
      <c r="I364" s="9">
        <f t="shared" si="34"/>
        <v>92.58064516129032</v>
      </c>
      <c r="J364" s="34">
        <f t="shared" si="35"/>
        <v>-2.3000000000000007</v>
      </c>
    </row>
    <row r="365" spans="1:11" ht="25.5">
      <c r="A365" s="32" t="s">
        <v>612</v>
      </c>
      <c r="B365" s="29" t="s">
        <v>860</v>
      </c>
      <c r="C365" s="86" t="s">
        <v>6</v>
      </c>
      <c r="D365" s="86" t="s">
        <v>17</v>
      </c>
      <c r="E365" s="29" t="s">
        <v>676</v>
      </c>
      <c r="F365" s="29"/>
      <c r="G365" s="6">
        <f>G366</f>
        <v>31</v>
      </c>
      <c r="H365" s="6">
        <f>H366</f>
        <v>28.7</v>
      </c>
      <c r="I365" s="9">
        <f t="shared" si="34"/>
        <v>92.58064516129032</v>
      </c>
      <c r="J365" s="34">
        <f t="shared" si="35"/>
        <v>-2.3000000000000007</v>
      </c>
    </row>
    <row r="366" spans="1:11" ht="63.75">
      <c r="A366" s="8" t="s">
        <v>265</v>
      </c>
      <c r="B366" s="29" t="s">
        <v>860</v>
      </c>
      <c r="C366" s="86" t="s">
        <v>6</v>
      </c>
      <c r="D366" s="86" t="s">
        <v>17</v>
      </c>
      <c r="E366" s="29" t="s">
        <v>264</v>
      </c>
      <c r="F366" s="29"/>
      <c r="G366" s="6">
        <f>SUM(G367)</f>
        <v>31</v>
      </c>
      <c r="H366" s="6">
        <f>SUM(H367)</f>
        <v>28.7</v>
      </c>
      <c r="I366" s="9">
        <f t="shared" si="34"/>
        <v>92.58064516129032</v>
      </c>
      <c r="J366" s="34">
        <f t="shared" si="35"/>
        <v>-2.3000000000000007</v>
      </c>
    </row>
    <row r="367" spans="1:11" ht="76.5">
      <c r="A367" s="10" t="s">
        <v>413</v>
      </c>
      <c r="B367" s="31" t="s">
        <v>860</v>
      </c>
      <c r="C367" s="87" t="s">
        <v>6</v>
      </c>
      <c r="D367" s="87" t="s">
        <v>17</v>
      </c>
      <c r="E367" s="31" t="s">
        <v>264</v>
      </c>
      <c r="F367" s="31">
        <v>300</v>
      </c>
      <c r="G367" s="5">
        <v>31</v>
      </c>
      <c r="H367" s="5">
        <v>28.7</v>
      </c>
      <c r="I367" s="11">
        <f t="shared" si="34"/>
        <v>92.58064516129032</v>
      </c>
      <c r="J367" s="35">
        <f t="shared" si="35"/>
        <v>-2.3000000000000007</v>
      </c>
    </row>
    <row r="368" spans="1:11" ht="25.5">
      <c r="A368" s="8" t="s">
        <v>553</v>
      </c>
      <c r="B368" s="29" t="s">
        <v>860</v>
      </c>
      <c r="C368" s="86" t="s">
        <v>6</v>
      </c>
      <c r="D368" s="86" t="s">
        <v>17</v>
      </c>
      <c r="E368" s="29" t="s">
        <v>552</v>
      </c>
      <c r="F368" s="29"/>
      <c r="G368" s="6">
        <f>G369+G372</f>
        <v>382</v>
      </c>
      <c r="H368" s="6">
        <f>H369+H372</f>
        <v>300</v>
      </c>
      <c r="I368" s="11">
        <f t="shared" ref="I368" si="41">H368/G368*100</f>
        <v>78.534031413612567</v>
      </c>
      <c r="J368" s="35">
        <f t="shared" ref="J368" si="42">H368-G368</f>
        <v>-82</v>
      </c>
    </row>
    <row r="369" spans="1:11" ht="51">
      <c r="A369" s="32" t="s">
        <v>615</v>
      </c>
      <c r="B369" s="29" t="s">
        <v>860</v>
      </c>
      <c r="C369" s="86" t="s">
        <v>6</v>
      </c>
      <c r="D369" s="86" t="s">
        <v>17</v>
      </c>
      <c r="E369" s="29" t="s">
        <v>679</v>
      </c>
      <c r="F369" s="29"/>
      <c r="G369" s="6">
        <f>SUM(G370)</f>
        <v>22</v>
      </c>
      <c r="H369" s="6">
        <f>SUM(H370)</f>
        <v>0</v>
      </c>
      <c r="I369" s="9">
        <f t="shared" ref="I369:I398" si="43">H369/G369*100</f>
        <v>0</v>
      </c>
      <c r="J369" s="34">
        <f t="shared" ref="J369:J398" si="44">H369-G369</f>
        <v>-22</v>
      </c>
    </row>
    <row r="370" spans="1:11" ht="38.25">
      <c r="A370" s="8" t="s">
        <v>275</v>
      </c>
      <c r="B370" s="29" t="s">
        <v>860</v>
      </c>
      <c r="C370" s="86" t="s">
        <v>6</v>
      </c>
      <c r="D370" s="86" t="s">
        <v>17</v>
      </c>
      <c r="E370" s="29" t="s">
        <v>274</v>
      </c>
      <c r="F370" s="29"/>
      <c r="G370" s="6">
        <f>SUM(G371)</f>
        <v>22</v>
      </c>
      <c r="H370" s="6">
        <f>SUM(H371)</f>
        <v>0</v>
      </c>
      <c r="I370" s="9">
        <f t="shared" si="43"/>
        <v>0</v>
      </c>
      <c r="J370" s="34">
        <f t="shared" si="44"/>
        <v>-22</v>
      </c>
    </row>
    <row r="371" spans="1:11" ht="51">
      <c r="A371" s="10" t="s">
        <v>421</v>
      </c>
      <c r="B371" s="31" t="s">
        <v>860</v>
      </c>
      <c r="C371" s="87" t="s">
        <v>6</v>
      </c>
      <c r="D371" s="87" t="s">
        <v>17</v>
      </c>
      <c r="E371" s="31" t="s">
        <v>274</v>
      </c>
      <c r="F371" s="31">
        <v>300</v>
      </c>
      <c r="G371" s="5">
        <v>22</v>
      </c>
      <c r="H371" s="5">
        <v>0</v>
      </c>
      <c r="I371" s="11">
        <f t="shared" si="43"/>
        <v>0</v>
      </c>
      <c r="J371" s="35">
        <f t="shared" si="44"/>
        <v>-22</v>
      </c>
    </row>
    <row r="372" spans="1:11" ht="38.25">
      <c r="A372" s="32" t="s">
        <v>610</v>
      </c>
      <c r="B372" s="29" t="s">
        <v>860</v>
      </c>
      <c r="C372" s="86" t="s">
        <v>6</v>
      </c>
      <c r="D372" s="86" t="s">
        <v>17</v>
      </c>
      <c r="E372" s="29" t="s">
        <v>671</v>
      </c>
      <c r="F372" s="29"/>
      <c r="G372" s="6">
        <f>G373</f>
        <v>360</v>
      </c>
      <c r="H372" s="6">
        <f>H373</f>
        <v>300</v>
      </c>
      <c r="I372" s="9">
        <f t="shared" si="43"/>
        <v>83.333333333333343</v>
      </c>
      <c r="J372" s="34">
        <f t="shared" si="44"/>
        <v>-60</v>
      </c>
    </row>
    <row r="373" spans="1:11">
      <c r="A373" s="8" t="s">
        <v>40</v>
      </c>
      <c r="B373" s="29" t="s">
        <v>860</v>
      </c>
      <c r="C373" s="86" t="s">
        <v>6</v>
      </c>
      <c r="D373" s="86" t="s">
        <v>17</v>
      </c>
      <c r="E373" s="29" t="s">
        <v>143</v>
      </c>
      <c r="F373" s="29"/>
      <c r="G373" s="6">
        <f>SUM(G374:G374)</f>
        <v>360</v>
      </c>
      <c r="H373" s="6">
        <f>SUM(H374:H374)</f>
        <v>300</v>
      </c>
      <c r="I373" s="9">
        <f t="shared" si="43"/>
        <v>83.333333333333343</v>
      </c>
      <c r="J373" s="34">
        <f t="shared" si="44"/>
        <v>-60</v>
      </c>
    </row>
    <row r="374" spans="1:11" ht="38.25">
      <c r="A374" s="10" t="s">
        <v>349</v>
      </c>
      <c r="B374" s="29" t="s">
        <v>860</v>
      </c>
      <c r="C374" s="87" t="s">
        <v>6</v>
      </c>
      <c r="D374" s="87" t="s">
        <v>17</v>
      </c>
      <c r="E374" s="31" t="s">
        <v>143</v>
      </c>
      <c r="F374" s="31">
        <v>200</v>
      </c>
      <c r="G374" s="5">
        <v>360</v>
      </c>
      <c r="H374" s="5">
        <v>300</v>
      </c>
      <c r="I374" s="11">
        <f t="shared" si="43"/>
        <v>83.333333333333343</v>
      </c>
      <c r="J374" s="35">
        <f t="shared" si="44"/>
        <v>-60</v>
      </c>
    </row>
    <row r="375" spans="1:11" ht="38.25">
      <c r="A375" s="14" t="s">
        <v>564</v>
      </c>
      <c r="B375" s="29" t="s">
        <v>860</v>
      </c>
      <c r="C375" s="86" t="s">
        <v>6</v>
      </c>
      <c r="D375" s="86" t="s">
        <v>17</v>
      </c>
      <c r="E375" s="29" t="s">
        <v>6</v>
      </c>
      <c r="F375" s="29"/>
      <c r="G375" s="6">
        <f>G376</f>
        <v>1044</v>
      </c>
      <c r="H375" s="6">
        <f>H376</f>
        <v>1044</v>
      </c>
      <c r="I375" s="9">
        <f t="shared" si="43"/>
        <v>100</v>
      </c>
      <c r="J375" s="34">
        <f t="shared" si="44"/>
        <v>0</v>
      </c>
    </row>
    <row r="376" spans="1:11" ht="27">
      <c r="A376" s="15" t="s">
        <v>565</v>
      </c>
      <c r="B376" s="29" t="s">
        <v>860</v>
      </c>
      <c r="C376" s="86" t="s">
        <v>6</v>
      </c>
      <c r="D376" s="86" t="s">
        <v>17</v>
      </c>
      <c r="E376" s="29" t="s">
        <v>533</v>
      </c>
      <c r="F376" s="29"/>
      <c r="G376" s="6">
        <f>G378+G381</f>
        <v>1044</v>
      </c>
      <c r="H376" s="6">
        <f>H378+H381</f>
        <v>1044</v>
      </c>
      <c r="I376" s="9">
        <f t="shared" si="43"/>
        <v>100</v>
      </c>
      <c r="J376" s="34">
        <f t="shared" si="44"/>
        <v>0</v>
      </c>
    </row>
    <row r="377" spans="1:11" ht="25.5">
      <c r="A377" s="32" t="s">
        <v>932</v>
      </c>
      <c r="B377" s="29" t="s">
        <v>860</v>
      </c>
      <c r="C377" s="86" t="s">
        <v>6</v>
      </c>
      <c r="D377" s="86" t="s">
        <v>17</v>
      </c>
      <c r="E377" s="29" t="s">
        <v>144</v>
      </c>
      <c r="F377" s="29"/>
      <c r="G377" s="6">
        <f>SUM(G378)</f>
        <v>144</v>
      </c>
      <c r="H377" s="6">
        <f>SUM(H378)</f>
        <v>144</v>
      </c>
      <c r="I377" s="9">
        <f t="shared" si="43"/>
        <v>100</v>
      </c>
      <c r="J377" s="34">
        <f t="shared" si="44"/>
        <v>0</v>
      </c>
    </row>
    <row r="378" spans="1:11">
      <c r="A378" s="8" t="s">
        <v>40</v>
      </c>
      <c r="B378" s="29" t="s">
        <v>860</v>
      </c>
      <c r="C378" s="86" t="s">
        <v>6</v>
      </c>
      <c r="D378" s="86" t="s">
        <v>17</v>
      </c>
      <c r="E378" s="29" t="s">
        <v>144</v>
      </c>
      <c r="F378" s="29"/>
      <c r="G378" s="6">
        <f>SUM(G379)</f>
        <v>144</v>
      </c>
      <c r="H378" s="6">
        <f>SUM(H379)</f>
        <v>144</v>
      </c>
      <c r="I378" s="9">
        <f t="shared" si="43"/>
        <v>100</v>
      </c>
      <c r="J378" s="34">
        <f t="shared" si="44"/>
        <v>0</v>
      </c>
    </row>
    <row r="379" spans="1:11" ht="89.25">
      <c r="A379" s="10" t="s">
        <v>330</v>
      </c>
      <c r="B379" s="31" t="s">
        <v>860</v>
      </c>
      <c r="C379" s="87" t="s">
        <v>6</v>
      </c>
      <c r="D379" s="87" t="s">
        <v>17</v>
      </c>
      <c r="E379" s="31" t="s">
        <v>144</v>
      </c>
      <c r="F379" s="31">
        <v>100</v>
      </c>
      <c r="G379" s="5">
        <v>144</v>
      </c>
      <c r="H379" s="5">
        <v>144</v>
      </c>
      <c r="I379" s="11">
        <f t="shared" si="43"/>
        <v>100</v>
      </c>
      <c r="J379" s="35">
        <f t="shared" si="44"/>
        <v>0</v>
      </c>
    </row>
    <row r="380" spans="1:11" ht="63.75">
      <c r="A380" s="32" t="s">
        <v>933</v>
      </c>
      <c r="B380" s="29" t="s">
        <v>860</v>
      </c>
      <c r="C380" s="86" t="s">
        <v>6</v>
      </c>
      <c r="D380" s="86" t="s">
        <v>17</v>
      </c>
      <c r="E380" s="29" t="s">
        <v>681</v>
      </c>
      <c r="F380" s="29"/>
      <c r="G380" s="6">
        <f>G381</f>
        <v>900</v>
      </c>
      <c r="H380" s="6">
        <f>H381</f>
        <v>900</v>
      </c>
      <c r="I380" s="9">
        <f t="shared" si="43"/>
        <v>100</v>
      </c>
      <c r="J380" s="34">
        <f t="shared" si="44"/>
        <v>0</v>
      </c>
    </row>
    <row r="381" spans="1:11" ht="51">
      <c r="A381" s="8" t="s">
        <v>146</v>
      </c>
      <c r="B381" s="29" t="s">
        <v>860</v>
      </c>
      <c r="C381" s="86" t="s">
        <v>6</v>
      </c>
      <c r="D381" s="86" t="s">
        <v>17</v>
      </c>
      <c r="E381" s="29" t="s">
        <v>145</v>
      </c>
      <c r="F381" s="29"/>
      <c r="G381" s="6">
        <f>SUM(G382)</f>
        <v>900</v>
      </c>
      <c r="H381" s="6">
        <f>SUM(H382)</f>
        <v>900</v>
      </c>
      <c r="I381" s="9">
        <f t="shared" si="43"/>
        <v>100</v>
      </c>
      <c r="J381" s="34">
        <f t="shared" si="44"/>
        <v>0</v>
      </c>
    </row>
    <row r="382" spans="1:11" ht="127.5">
      <c r="A382" s="10" t="s">
        <v>331</v>
      </c>
      <c r="B382" s="31" t="s">
        <v>860</v>
      </c>
      <c r="C382" s="87" t="s">
        <v>6</v>
      </c>
      <c r="D382" s="87" t="s">
        <v>17</v>
      </c>
      <c r="E382" s="31" t="s">
        <v>145</v>
      </c>
      <c r="F382" s="31">
        <v>100</v>
      </c>
      <c r="G382" s="5">
        <v>900</v>
      </c>
      <c r="H382" s="5">
        <v>900</v>
      </c>
      <c r="I382" s="11">
        <f t="shared" si="43"/>
        <v>100</v>
      </c>
      <c r="J382" s="35">
        <f t="shared" si="44"/>
        <v>0</v>
      </c>
    </row>
    <row r="383" spans="1:11">
      <c r="A383" s="8" t="s">
        <v>147</v>
      </c>
      <c r="B383" s="29" t="s">
        <v>860</v>
      </c>
      <c r="C383" s="86" t="s">
        <v>6</v>
      </c>
      <c r="D383" s="86" t="s">
        <v>21</v>
      </c>
      <c r="E383" s="29"/>
      <c r="F383" s="29"/>
      <c r="G383" s="6">
        <f>G384</f>
        <v>9452.7999999999993</v>
      </c>
      <c r="H383" s="6">
        <f>H384</f>
        <v>9349</v>
      </c>
      <c r="I383" s="9">
        <f t="shared" si="43"/>
        <v>98.901912660798928</v>
      </c>
      <c r="J383" s="34">
        <f t="shared" si="44"/>
        <v>-103.79999999999927</v>
      </c>
      <c r="K383" s="13"/>
    </row>
    <row r="384" spans="1:11" ht="38.25">
      <c r="A384" s="14" t="s">
        <v>543</v>
      </c>
      <c r="B384" s="29" t="s">
        <v>860</v>
      </c>
      <c r="C384" s="86" t="s">
        <v>6</v>
      </c>
      <c r="D384" s="86" t="s">
        <v>21</v>
      </c>
      <c r="E384" s="29" t="s">
        <v>21</v>
      </c>
      <c r="F384" s="29"/>
      <c r="G384" s="6">
        <f>G385+G389</f>
        <v>9452.7999999999993</v>
      </c>
      <c r="H384" s="6">
        <f>H385+H389</f>
        <v>9349</v>
      </c>
      <c r="I384" s="9">
        <f t="shared" ref="I384:I385" si="45">H384/G384*100</f>
        <v>98.901912660798928</v>
      </c>
      <c r="J384" s="34">
        <f t="shared" ref="J384:J385" si="46">H384-G384</f>
        <v>-103.79999999999927</v>
      </c>
    </row>
    <row r="385" spans="1:11" ht="40.5">
      <c r="A385" s="15" t="s">
        <v>578</v>
      </c>
      <c r="B385" s="29" t="s">
        <v>860</v>
      </c>
      <c r="C385" s="86" t="s">
        <v>6</v>
      </c>
      <c r="D385" s="86" t="s">
        <v>21</v>
      </c>
      <c r="E385" s="29" t="s">
        <v>563</v>
      </c>
      <c r="F385" s="29"/>
      <c r="G385" s="6">
        <f>G386</f>
        <v>250</v>
      </c>
      <c r="H385" s="6">
        <f>H386</f>
        <v>147.30000000000001</v>
      </c>
      <c r="I385" s="9">
        <f t="shared" si="45"/>
        <v>58.920000000000009</v>
      </c>
      <c r="J385" s="34">
        <f t="shared" si="46"/>
        <v>-102.69999999999999</v>
      </c>
    </row>
    <row r="386" spans="1:11" ht="51">
      <c r="A386" s="32" t="s">
        <v>616</v>
      </c>
      <c r="B386" s="29" t="s">
        <v>860</v>
      </c>
      <c r="C386" s="86" t="s">
        <v>6</v>
      </c>
      <c r="D386" s="86" t="s">
        <v>21</v>
      </c>
      <c r="E386" s="29" t="s">
        <v>683</v>
      </c>
      <c r="F386" s="29"/>
      <c r="G386" s="6">
        <f>G387</f>
        <v>250</v>
      </c>
      <c r="H386" s="6">
        <f>H387</f>
        <v>147.30000000000001</v>
      </c>
      <c r="I386" s="9">
        <f t="shared" si="43"/>
        <v>58.920000000000009</v>
      </c>
      <c r="J386" s="34">
        <f t="shared" si="44"/>
        <v>-102.69999999999999</v>
      </c>
    </row>
    <row r="387" spans="1:11" ht="114.75">
      <c r="A387" s="8" t="s">
        <v>149</v>
      </c>
      <c r="B387" s="29" t="s">
        <v>860</v>
      </c>
      <c r="C387" s="86" t="s">
        <v>6</v>
      </c>
      <c r="D387" s="86" t="s">
        <v>21</v>
      </c>
      <c r="E387" s="29" t="s">
        <v>148</v>
      </c>
      <c r="F387" s="29"/>
      <c r="G387" s="6">
        <f>SUM(G388)</f>
        <v>250</v>
      </c>
      <c r="H387" s="6">
        <f>SUM(H388)</f>
        <v>147.30000000000001</v>
      </c>
      <c r="I387" s="9">
        <f>H387/G387*100</f>
        <v>58.920000000000009</v>
      </c>
      <c r="J387" s="34">
        <f>H387-G387</f>
        <v>-102.69999999999999</v>
      </c>
    </row>
    <row r="388" spans="1:11" ht="140.25">
      <c r="A388" s="10" t="s">
        <v>447</v>
      </c>
      <c r="B388" s="31" t="s">
        <v>860</v>
      </c>
      <c r="C388" s="87" t="s">
        <v>6</v>
      </c>
      <c r="D388" s="87" t="s">
        <v>21</v>
      </c>
      <c r="E388" s="31" t="s">
        <v>148</v>
      </c>
      <c r="F388" s="31">
        <v>200</v>
      </c>
      <c r="G388" s="5">
        <v>250</v>
      </c>
      <c r="H388" s="5">
        <v>147.30000000000001</v>
      </c>
      <c r="I388" s="11">
        <f>H388/G388*100</f>
        <v>58.920000000000009</v>
      </c>
      <c r="J388" s="35">
        <f>H388-G388</f>
        <v>-102.69999999999999</v>
      </c>
    </row>
    <row r="389" spans="1:11" ht="51">
      <c r="A389" s="14" t="s">
        <v>507</v>
      </c>
      <c r="B389" s="29" t="s">
        <v>860</v>
      </c>
      <c r="C389" s="86" t="s">
        <v>6</v>
      </c>
      <c r="D389" s="86" t="s">
        <v>21</v>
      </c>
      <c r="E389" s="29" t="s">
        <v>51</v>
      </c>
      <c r="F389" s="29"/>
      <c r="G389" s="6">
        <f>G390</f>
        <v>9202.7999999999993</v>
      </c>
      <c r="H389" s="6">
        <f>H390</f>
        <v>9201.7000000000007</v>
      </c>
      <c r="I389" s="9">
        <f t="shared" si="43"/>
        <v>99.988047116095117</v>
      </c>
      <c r="J389" s="34">
        <f t="shared" si="44"/>
        <v>-1.0999999999985448</v>
      </c>
    </row>
    <row r="390" spans="1:11" ht="27">
      <c r="A390" s="15" t="s">
        <v>576</v>
      </c>
      <c r="B390" s="29" t="s">
        <v>860</v>
      </c>
      <c r="C390" s="86" t="s">
        <v>6</v>
      </c>
      <c r="D390" s="86" t="s">
        <v>21</v>
      </c>
      <c r="E390" s="29" t="s">
        <v>577</v>
      </c>
      <c r="F390" s="29"/>
      <c r="G390" s="6">
        <f>G391+G396</f>
        <v>9202.7999999999993</v>
      </c>
      <c r="H390" s="6">
        <f>H391+H396</f>
        <v>9201.7000000000007</v>
      </c>
      <c r="I390" s="9">
        <f t="shared" si="43"/>
        <v>99.988047116095117</v>
      </c>
      <c r="J390" s="34">
        <f t="shared" si="44"/>
        <v>-1.0999999999985448</v>
      </c>
    </row>
    <row r="391" spans="1:11" ht="25.5">
      <c r="A391" s="32" t="s">
        <v>934</v>
      </c>
      <c r="B391" s="29" t="s">
        <v>860</v>
      </c>
      <c r="C391" s="86" t="s">
        <v>6</v>
      </c>
      <c r="D391" s="86" t="s">
        <v>21</v>
      </c>
      <c r="E391" s="29" t="s">
        <v>685</v>
      </c>
      <c r="F391" s="29"/>
      <c r="G391" s="6">
        <f>SUM(G394+G392)</f>
        <v>3140.7999999999997</v>
      </c>
      <c r="H391" s="6">
        <f>SUM(H394+H392)</f>
        <v>3140.4</v>
      </c>
      <c r="I391" s="9">
        <f t="shared" si="43"/>
        <v>99.987264391237915</v>
      </c>
      <c r="J391" s="35">
        <f t="shared" si="44"/>
        <v>-0.3999999999996362</v>
      </c>
    </row>
    <row r="392" spans="1:11" ht="25.5">
      <c r="A392" s="32" t="s">
        <v>151</v>
      </c>
      <c r="B392" s="29" t="s">
        <v>860</v>
      </c>
      <c r="C392" s="86" t="s">
        <v>6</v>
      </c>
      <c r="D392" s="86" t="s">
        <v>21</v>
      </c>
      <c r="E392" s="29" t="s">
        <v>806</v>
      </c>
      <c r="F392" s="29"/>
      <c r="G392" s="6">
        <f>G393</f>
        <v>86.2</v>
      </c>
      <c r="H392" s="6">
        <f>H393</f>
        <v>86.1</v>
      </c>
      <c r="I392" s="9">
        <f t="shared" si="43"/>
        <v>99.883990719257525</v>
      </c>
      <c r="J392" s="34">
        <f t="shared" si="44"/>
        <v>-0.10000000000000853</v>
      </c>
    </row>
    <row r="393" spans="1:11" ht="38.25">
      <c r="A393" s="33" t="s">
        <v>392</v>
      </c>
      <c r="B393" s="31" t="s">
        <v>860</v>
      </c>
      <c r="C393" s="87" t="s">
        <v>6</v>
      </c>
      <c r="D393" s="87" t="s">
        <v>21</v>
      </c>
      <c r="E393" s="31" t="s">
        <v>806</v>
      </c>
      <c r="F393" s="31" t="s">
        <v>320</v>
      </c>
      <c r="G393" s="5">
        <v>86.2</v>
      </c>
      <c r="H393" s="5">
        <v>86.1</v>
      </c>
      <c r="I393" s="11">
        <f t="shared" si="43"/>
        <v>99.883990719257525</v>
      </c>
      <c r="J393" s="35">
        <f t="shared" si="44"/>
        <v>-0.10000000000000853</v>
      </c>
    </row>
    <row r="394" spans="1:11" s="12" customFormat="1" ht="25.5">
      <c r="A394" s="8" t="s">
        <v>151</v>
      </c>
      <c r="B394" s="29" t="s">
        <v>860</v>
      </c>
      <c r="C394" s="86" t="s">
        <v>6</v>
      </c>
      <c r="D394" s="86" t="s">
        <v>21</v>
      </c>
      <c r="E394" s="29" t="s">
        <v>150</v>
      </c>
      <c r="F394" s="29"/>
      <c r="G394" s="6">
        <f>SUM(G395)</f>
        <v>3054.6</v>
      </c>
      <c r="H394" s="6">
        <f>SUM(H395)</f>
        <v>3054.3</v>
      </c>
      <c r="I394" s="9">
        <f t="shared" si="43"/>
        <v>99.990178746808098</v>
      </c>
      <c r="J394" s="35">
        <f t="shared" si="44"/>
        <v>-0.29999999999972715</v>
      </c>
    </row>
    <row r="395" spans="1:11" s="12" customFormat="1" ht="38.25">
      <c r="A395" s="10" t="s">
        <v>392</v>
      </c>
      <c r="B395" s="31" t="s">
        <v>860</v>
      </c>
      <c r="C395" s="87" t="s">
        <v>6</v>
      </c>
      <c r="D395" s="87" t="s">
        <v>21</v>
      </c>
      <c r="E395" s="31" t="s">
        <v>150</v>
      </c>
      <c r="F395" s="31">
        <v>300</v>
      </c>
      <c r="G395" s="5">
        <v>3054.6</v>
      </c>
      <c r="H395" s="5">
        <v>3054.3</v>
      </c>
      <c r="I395" s="11">
        <f t="shared" si="43"/>
        <v>99.990178746808098</v>
      </c>
      <c r="J395" s="35">
        <f t="shared" si="44"/>
        <v>-0.29999999999972715</v>
      </c>
    </row>
    <row r="396" spans="1:11" s="12" customFormat="1" ht="63.75">
      <c r="A396" s="32" t="s">
        <v>935</v>
      </c>
      <c r="B396" s="29" t="s">
        <v>860</v>
      </c>
      <c r="C396" s="86" t="s">
        <v>6</v>
      </c>
      <c r="D396" s="86" t="s">
        <v>21</v>
      </c>
      <c r="E396" s="29" t="s">
        <v>686</v>
      </c>
      <c r="F396" s="29"/>
      <c r="G396" s="6">
        <f>SUM(G397)</f>
        <v>6062</v>
      </c>
      <c r="H396" s="6">
        <f>SUM(H397)</f>
        <v>6061.3</v>
      </c>
      <c r="I396" s="9">
        <f t="shared" si="43"/>
        <v>99.988452655889148</v>
      </c>
      <c r="J396" s="34">
        <f t="shared" si="44"/>
        <v>-0.6999999999998181</v>
      </c>
    </row>
    <row r="397" spans="1:11" s="12" customFormat="1" ht="63.75">
      <c r="A397" s="8" t="s">
        <v>153</v>
      </c>
      <c r="B397" s="29" t="s">
        <v>860</v>
      </c>
      <c r="C397" s="86" t="s">
        <v>6</v>
      </c>
      <c r="D397" s="86" t="s">
        <v>21</v>
      </c>
      <c r="E397" s="29" t="s">
        <v>152</v>
      </c>
      <c r="F397" s="29"/>
      <c r="G397" s="6">
        <f>SUM(G398)</f>
        <v>6062</v>
      </c>
      <c r="H397" s="6">
        <f>SUM(H398)</f>
        <v>6061.3</v>
      </c>
      <c r="I397" s="9">
        <f t="shared" si="43"/>
        <v>99.988452655889148</v>
      </c>
      <c r="J397" s="34">
        <f t="shared" si="44"/>
        <v>-0.6999999999998181</v>
      </c>
    </row>
    <row r="398" spans="1:11" s="12" customFormat="1" ht="89.25">
      <c r="A398" s="10" t="s">
        <v>387</v>
      </c>
      <c r="B398" s="31" t="s">
        <v>860</v>
      </c>
      <c r="C398" s="87" t="s">
        <v>6</v>
      </c>
      <c r="D398" s="87" t="s">
        <v>21</v>
      </c>
      <c r="E398" s="31" t="s">
        <v>152</v>
      </c>
      <c r="F398" s="31">
        <v>400</v>
      </c>
      <c r="G398" s="5">
        <v>6062</v>
      </c>
      <c r="H398" s="5">
        <v>6061.3</v>
      </c>
      <c r="I398" s="11">
        <f t="shared" si="43"/>
        <v>99.988452655889148</v>
      </c>
      <c r="J398" s="35">
        <f t="shared" si="44"/>
        <v>-0.6999999999998181</v>
      </c>
    </row>
    <row r="399" spans="1:11">
      <c r="A399" s="8" t="s">
        <v>154</v>
      </c>
      <c r="B399" s="29" t="s">
        <v>860</v>
      </c>
      <c r="C399" s="86" t="s">
        <v>7</v>
      </c>
      <c r="D399" s="86"/>
      <c r="E399" s="29"/>
      <c r="F399" s="29"/>
      <c r="G399" s="6">
        <f t="shared" ref="G399:H404" si="47">G400</f>
        <v>48</v>
      </c>
      <c r="H399" s="6">
        <f t="shared" si="47"/>
        <v>48</v>
      </c>
      <c r="I399" s="9">
        <f t="shared" ref="I399:I412" si="48">H399/G399*100</f>
        <v>100</v>
      </c>
      <c r="J399" s="34">
        <f t="shared" ref="J399:J412" si="49">H399-G399</f>
        <v>0</v>
      </c>
      <c r="K399" s="13"/>
    </row>
    <row r="400" spans="1:11">
      <c r="A400" s="8" t="s">
        <v>307</v>
      </c>
      <c r="B400" s="29" t="s">
        <v>860</v>
      </c>
      <c r="C400" s="86" t="s">
        <v>7</v>
      </c>
      <c r="D400" s="86" t="s">
        <v>13</v>
      </c>
      <c r="E400" s="29"/>
      <c r="F400" s="29"/>
      <c r="G400" s="6">
        <f t="shared" si="47"/>
        <v>48</v>
      </c>
      <c r="H400" s="6">
        <f t="shared" si="47"/>
        <v>48</v>
      </c>
      <c r="I400" s="9">
        <f t="shared" si="48"/>
        <v>100</v>
      </c>
      <c r="J400" s="34">
        <f t="shared" si="49"/>
        <v>0</v>
      </c>
    </row>
    <row r="401" spans="1:10" ht="51">
      <c r="A401" s="14" t="s">
        <v>536</v>
      </c>
      <c r="B401" s="29" t="s">
        <v>860</v>
      </c>
      <c r="C401" s="86" t="s">
        <v>7</v>
      </c>
      <c r="D401" s="86" t="s">
        <v>13</v>
      </c>
      <c r="E401" s="29" t="s">
        <v>113</v>
      </c>
      <c r="F401" s="29"/>
      <c r="G401" s="6">
        <f t="shared" si="47"/>
        <v>48</v>
      </c>
      <c r="H401" s="6">
        <f t="shared" si="47"/>
        <v>48</v>
      </c>
      <c r="I401" s="9">
        <f t="shared" si="48"/>
        <v>100</v>
      </c>
      <c r="J401" s="34">
        <f t="shared" si="49"/>
        <v>0</v>
      </c>
    </row>
    <row r="402" spans="1:10" ht="54">
      <c r="A402" s="25" t="s">
        <v>573</v>
      </c>
      <c r="B402" s="29" t="s">
        <v>860</v>
      </c>
      <c r="C402" s="86" t="s">
        <v>7</v>
      </c>
      <c r="D402" s="86" t="s">
        <v>13</v>
      </c>
      <c r="E402" s="29" t="s">
        <v>572</v>
      </c>
      <c r="F402" s="29"/>
      <c r="G402" s="6">
        <f t="shared" si="47"/>
        <v>48</v>
      </c>
      <c r="H402" s="6">
        <f t="shared" si="47"/>
        <v>48</v>
      </c>
      <c r="I402" s="9">
        <f t="shared" si="48"/>
        <v>100</v>
      </c>
      <c r="J402" s="34">
        <f t="shared" si="49"/>
        <v>0</v>
      </c>
    </row>
    <row r="403" spans="1:10" ht="38.25">
      <c r="A403" s="32" t="s">
        <v>605</v>
      </c>
      <c r="B403" s="29" t="s">
        <v>860</v>
      </c>
      <c r="C403" s="86" t="s">
        <v>7</v>
      </c>
      <c r="D403" s="86" t="s">
        <v>13</v>
      </c>
      <c r="E403" s="29" t="s">
        <v>695</v>
      </c>
      <c r="F403" s="29"/>
      <c r="G403" s="6">
        <f t="shared" si="47"/>
        <v>48</v>
      </c>
      <c r="H403" s="6">
        <f t="shared" si="47"/>
        <v>48</v>
      </c>
      <c r="I403" s="9">
        <f t="shared" si="48"/>
        <v>100</v>
      </c>
      <c r="J403" s="34">
        <f t="shared" si="49"/>
        <v>0</v>
      </c>
    </row>
    <row r="404" spans="1:10" ht="25.5">
      <c r="A404" s="8" t="s">
        <v>27</v>
      </c>
      <c r="B404" s="29" t="s">
        <v>860</v>
      </c>
      <c r="C404" s="86" t="s">
        <v>7</v>
      </c>
      <c r="D404" s="86" t="s">
        <v>13</v>
      </c>
      <c r="E404" s="29" t="s">
        <v>821</v>
      </c>
      <c r="F404" s="29"/>
      <c r="G404" s="6">
        <f t="shared" si="47"/>
        <v>48</v>
      </c>
      <c r="H404" s="6">
        <f t="shared" si="47"/>
        <v>48</v>
      </c>
      <c r="I404" s="11">
        <f t="shared" si="48"/>
        <v>100</v>
      </c>
      <c r="J404" s="35">
        <f t="shared" si="49"/>
        <v>0</v>
      </c>
    </row>
    <row r="405" spans="1:10" ht="51">
      <c r="A405" s="10" t="s">
        <v>346</v>
      </c>
      <c r="B405" s="31" t="s">
        <v>860</v>
      </c>
      <c r="C405" s="87" t="s">
        <v>7</v>
      </c>
      <c r="D405" s="87" t="s">
        <v>13</v>
      </c>
      <c r="E405" s="31" t="s">
        <v>821</v>
      </c>
      <c r="F405" s="31" t="s">
        <v>318</v>
      </c>
      <c r="G405" s="5">
        <v>48</v>
      </c>
      <c r="H405" s="5">
        <v>48</v>
      </c>
      <c r="I405" s="11">
        <f t="shared" si="48"/>
        <v>100</v>
      </c>
      <c r="J405" s="35">
        <f t="shared" si="49"/>
        <v>0</v>
      </c>
    </row>
    <row r="406" spans="1:10">
      <c r="A406" s="8" t="s">
        <v>156</v>
      </c>
      <c r="B406" s="29" t="s">
        <v>860</v>
      </c>
      <c r="C406" s="86" t="s">
        <v>91</v>
      </c>
      <c r="D406" s="86"/>
      <c r="E406" s="29"/>
      <c r="F406" s="29"/>
      <c r="G406" s="6">
        <f t="shared" ref="G406:H408" si="50">G407</f>
        <v>1500</v>
      </c>
      <c r="H406" s="6">
        <f t="shared" si="50"/>
        <v>1500</v>
      </c>
      <c r="I406" s="9">
        <f t="shared" si="48"/>
        <v>100</v>
      </c>
      <c r="J406" s="34">
        <f t="shared" si="49"/>
        <v>0</v>
      </c>
    </row>
    <row r="407" spans="1:10">
      <c r="A407" s="8" t="s">
        <v>157</v>
      </c>
      <c r="B407" s="29" t="s">
        <v>860</v>
      </c>
      <c r="C407" s="86" t="s">
        <v>91</v>
      </c>
      <c r="D407" s="86" t="s">
        <v>13</v>
      </c>
      <c r="E407" s="29"/>
      <c r="F407" s="29"/>
      <c r="G407" s="6">
        <f t="shared" si="50"/>
        <v>1500</v>
      </c>
      <c r="H407" s="6">
        <f t="shared" si="50"/>
        <v>1500</v>
      </c>
      <c r="I407" s="9">
        <f t="shared" si="48"/>
        <v>100</v>
      </c>
      <c r="J407" s="34">
        <f t="shared" si="49"/>
        <v>0</v>
      </c>
    </row>
    <row r="408" spans="1:10" ht="76.5">
      <c r="A408" s="28" t="s">
        <v>503</v>
      </c>
      <c r="B408" s="29" t="s">
        <v>860</v>
      </c>
      <c r="C408" s="86" t="s">
        <v>91</v>
      </c>
      <c r="D408" s="86" t="s">
        <v>13</v>
      </c>
      <c r="E408" s="29" t="s">
        <v>120</v>
      </c>
      <c r="F408" s="29"/>
      <c r="G408" s="6">
        <f t="shared" si="50"/>
        <v>1500</v>
      </c>
      <c r="H408" s="6">
        <f t="shared" si="50"/>
        <v>1500</v>
      </c>
      <c r="I408" s="9">
        <f t="shared" si="48"/>
        <v>100</v>
      </c>
      <c r="J408" s="34">
        <f t="shared" si="49"/>
        <v>0</v>
      </c>
    </row>
    <row r="409" spans="1:10" ht="67.5">
      <c r="A409" s="27" t="s">
        <v>567</v>
      </c>
      <c r="B409" s="29" t="s">
        <v>860</v>
      </c>
      <c r="C409" s="86" t="s">
        <v>91</v>
      </c>
      <c r="D409" s="86" t="s">
        <v>13</v>
      </c>
      <c r="E409" s="29" t="s">
        <v>566</v>
      </c>
      <c r="F409" s="29"/>
      <c r="G409" s="6">
        <f>G411</f>
        <v>1500</v>
      </c>
      <c r="H409" s="6">
        <f>H411</f>
        <v>1500</v>
      </c>
      <c r="I409" s="9">
        <f t="shared" si="48"/>
        <v>100</v>
      </c>
      <c r="J409" s="34">
        <f t="shared" si="49"/>
        <v>0</v>
      </c>
    </row>
    <row r="410" spans="1:10" ht="25.5">
      <c r="A410" s="32" t="s">
        <v>936</v>
      </c>
      <c r="B410" s="29" t="s">
        <v>860</v>
      </c>
      <c r="C410" s="86" t="s">
        <v>91</v>
      </c>
      <c r="D410" s="86" t="s">
        <v>13</v>
      </c>
      <c r="E410" s="29" t="s">
        <v>699</v>
      </c>
      <c r="F410" s="29"/>
      <c r="G410" s="6">
        <f>SUM(G411)</f>
        <v>1500</v>
      </c>
      <c r="H410" s="6">
        <f>SUM(H411)</f>
        <v>1500</v>
      </c>
      <c r="I410" s="9">
        <f t="shared" si="48"/>
        <v>100</v>
      </c>
      <c r="J410" s="34">
        <f t="shared" si="49"/>
        <v>0</v>
      </c>
    </row>
    <row r="411" spans="1:10">
      <c r="A411" s="8" t="s">
        <v>159</v>
      </c>
      <c r="B411" s="29" t="s">
        <v>860</v>
      </c>
      <c r="C411" s="86" t="s">
        <v>91</v>
      </c>
      <c r="D411" s="86" t="s">
        <v>13</v>
      </c>
      <c r="E411" s="29" t="s">
        <v>158</v>
      </c>
      <c r="F411" s="29"/>
      <c r="G411" s="6">
        <f>SUM(G412)</f>
        <v>1500</v>
      </c>
      <c r="H411" s="6">
        <f>SUM(H412)</f>
        <v>1500</v>
      </c>
      <c r="I411" s="9">
        <f t="shared" si="48"/>
        <v>100</v>
      </c>
      <c r="J411" s="34">
        <f t="shared" si="49"/>
        <v>0</v>
      </c>
    </row>
    <row r="412" spans="1:10" ht="51.75" thickBot="1">
      <c r="A412" s="60" t="s">
        <v>370</v>
      </c>
      <c r="B412" s="72" t="s">
        <v>860</v>
      </c>
      <c r="C412" s="88" t="s">
        <v>91</v>
      </c>
      <c r="D412" s="88" t="s">
        <v>13</v>
      </c>
      <c r="E412" s="72" t="s">
        <v>158</v>
      </c>
      <c r="F412" s="72">
        <v>600</v>
      </c>
      <c r="G412" s="61">
        <v>1500</v>
      </c>
      <c r="H412" s="61">
        <v>1500</v>
      </c>
      <c r="I412" s="62">
        <f t="shared" si="48"/>
        <v>100</v>
      </c>
      <c r="J412" s="63">
        <f t="shared" si="49"/>
        <v>0</v>
      </c>
    </row>
    <row r="413" spans="1:10" ht="39" thickBot="1">
      <c r="A413" s="73" t="s">
        <v>869</v>
      </c>
      <c r="B413" s="79">
        <v>861</v>
      </c>
      <c r="C413" s="83"/>
      <c r="D413" s="83"/>
      <c r="E413" s="96"/>
      <c r="F413" s="96"/>
      <c r="G413" s="74">
        <f>G414+G428+G434+G441+G448+G455</f>
        <v>201132.79999999999</v>
      </c>
      <c r="H413" s="74">
        <f>H414+H428+H434+H441+H448+H455</f>
        <v>197571.4</v>
      </c>
      <c r="I413" s="70">
        <f t="shared" ref="I413" si="51">H413/G413*100</f>
        <v>98.229329080090366</v>
      </c>
      <c r="J413" s="71">
        <f t="shared" ref="J413" si="52">H413-G413</f>
        <v>-3561.3999999999942</v>
      </c>
    </row>
    <row r="414" spans="1:10">
      <c r="A414" s="64" t="s">
        <v>12</v>
      </c>
      <c r="B414" s="64">
        <v>861</v>
      </c>
      <c r="C414" s="85" t="s">
        <v>11</v>
      </c>
      <c r="D414" s="85"/>
      <c r="E414" s="95"/>
      <c r="F414" s="95"/>
      <c r="G414" s="65">
        <f>G422+G415</f>
        <v>23636.800000000003</v>
      </c>
      <c r="H414" s="65">
        <f>H422+H415</f>
        <v>23264.600000000002</v>
      </c>
      <c r="I414" s="66">
        <f t="shared" ref="I414" si="53">H414/G414*100</f>
        <v>98.425336763013604</v>
      </c>
      <c r="J414" s="67">
        <f t="shared" ref="J414" si="54">H414-G414</f>
        <v>-372.20000000000073</v>
      </c>
    </row>
    <row r="415" spans="1:10" ht="51">
      <c r="A415" s="8" t="s">
        <v>160</v>
      </c>
      <c r="B415" s="8">
        <v>861</v>
      </c>
      <c r="C415" s="86" t="s">
        <v>11</v>
      </c>
      <c r="D415" s="86" t="s">
        <v>113</v>
      </c>
      <c r="E415" s="29"/>
      <c r="F415" s="29"/>
      <c r="G415" s="6">
        <f>G418</f>
        <v>10830.2</v>
      </c>
      <c r="H415" s="6">
        <f>H418</f>
        <v>10502.2</v>
      </c>
      <c r="I415" s="9">
        <f t="shared" ref="I415" si="55">H415/G415*100</f>
        <v>96.971431737179373</v>
      </c>
      <c r="J415" s="34">
        <f t="shared" ref="J415" si="56">H415-G415</f>
        <v>-328</v>
      </c>
    </row>
    <row r="416" spans="1:10" ht="25.5">
      <c r="A416" s="16" t="s">
        <v>487</v>
      </c>
      <c r="B416" s="8">
        <v>861</v>
      </c>
      <c r="C416" s="86" t="s">
        <v>11</v>
      </c>
      <c r="D416" s="86" t="s">
        <v>113</v>
      </c>
      <c r="E416" s="29" t="s">
        <v>486</v>
      </c>
      <c r="F416" s="29"/>
      <c r="G416" s="6">
        <f>G417</f>
        <v>10830.2</v>
      </c>
      <c r="H416" s="6">
        <f>H417</f>
        <v>10502.2</v>
      </c>
      <c r="I416" s="9">
        <f t="shared" ref="I416" si="57">H416/G416*100</f>
        <v>96.971431737179373</v>
      </c>
      <c r="J416" s="34">
        <f t="shared" ref="J416" si="58">H416-G416</f>
        <v>-328</v>
      </c>
    </row>
    <row r="417" spans="1:10" ht="13.5">
      <c r="A417" s="15" t="s">
        <v>484</v>
      </c>
      <c r="B417" s="8">
        <v>861</v>
      </c>
      <c r="C417" s="86" t="s">
        <v>11</v>
      </c>
      <c r="D417" s="86" t="s">
        <v>113</v>
      </c>
      <c r="E417" s="29" t="s">
        <v>485</v>
      </c>
      <c r="F417" s="29"/>
      <c r="G417" s="6">
        <f>G418</f>
        <v>10830.2</v>
      </c>
      <c r="H417" s="6">
        <f>H418</f>
        <v>10502.2</v>
      </c>
      <c r="I417" s="9">
        <f t="shared" ref="I417" si="59">H417/G417*100</f>
        <v>96.971431737179373</v>
      </c>
      <c r="J417" s="34">
        <f t="shared" ref="J417" si="60">H417-G417</f>
        <v>-328</v>
      </c>
    </row>
    <row r="418" spans="1:10" ht="25.5">
      <c r="A418" s="8" t="s">
        <v>20</v>
      </c>
      <c r="B418" s="8">
        <v>861</v>
      </c>
      <c r="C418" s="86" t="s">
        <v>11</v>
      </c>
      <c r="D418" s="86" t="s">
        <v>113</v>
      </c>
      <c r="E418" s="29" t="s">
        <v>19</v>
      </c>
      <c r="F418" s="29"/>
      <c r="G418" s="6">
        <f>SUM(G419:G421)</f>
        <v>10830.2</v>
      </c>
      <c r="H418" s="6">
        <f>SUM(H419:H421)</f>
        <v>10502.2</v>
      </c>
      <c r="I418" s="9">
        <f t="shared" ref="I418" si="61">H418/G418*100</f>
        <v>96.971431737179373</v>
      </c>
      <c r="J418" s="34">
        <f t="shared" ref="J418" si="62">H418-G418</f>
        <v>-328</v>
      </c>
    </row>
    <row r="419" spans="1:10" ht="102">
      <c r="A419" s="10" t="s">
        <v>324</v>
      </c>
      <c r="B419" s="10">
        <v>861</v>
      </c>
      <c r="C419" s="87" t="s">
        <v>11</v>
      </c>
      <c r="D419" s="87" t="s">
        <v>113</v>
      </c>
      <c r="E419" s="31" t="s">
        <v>19</v>
      </c>
      <c r="F419" s="31">
        <v>100</v>
      </c>
      <c r="G419" s="5">
        <v>10490.4</v>
      </c>
      <c r="H419" s="5">
        <v>10187.6</v>
      </c>
      <c r="I419" s="11">
        <f t="shared" ref="I419" si="63">H419/G419*100</f>
        <v>97.113551437504782</v>
      </c>
      <c r="J419" s="35">
        <f t="shared" ref="J419" si="64">H419-G419</f>
        <v>-302.79999999999927</v>
      </c>
    </row>
    <row r="420" spans="1:10" ht="51">
      <c r="A420" s="10" t="s">
        <v>344</v>
      </c>
      <c r="B420" s="10">
        <v>861</v>
      </c>
      <c r="C420" s="87" t="s">
        <v>11</v>
      </c>
      <c r="D420" s="87" t="s">
        <v>113</v>
      </c>
      <c r="E420" s="31" t="s">
        <v>19</v>
      </c>
      <c r="F420" s="31">
        <v>200</v>
      </c>
      <c r="G420" s="5">
        <v>339.1</v>
      </c>
      <c r="H420" s="5">
        <v>314.60000000000002</v>
      </c>
      <c r="I420" s="11">
        <f t="shared" ref="I420" si="65">H420/G420*100</f>
        <v>92.774992627543497</v>
      </c>
      <c r="J420" s="35">
        <f t="shared" ref="J420" si="66">H420-G420</f>
        <v>-24.5</v>
      </c>
    </row>
    <row r="421" spans="1:10" ht="38.25">
      <c r="A421" s="10" t="s">
        <v>354</v>
      </c>
      <c r="B421" s="10">
        <v>861</v>
      </c>
      <c r="C421" s="87" t="s">
        <v>11</v>
      </c>
      <c r="D421" s="87" t="s">
        <v>113</v>
      </c>
      <c r="E421" s="31" t="s">
        <v>19</v>
      </c>
      <c r="F421" s="31">
        <v>800</v>
      </c>
      <c r="G421" s="5">
        <v>0.7</v>
      </c>
      <c r="H421" s="5">
        <v>0</v>
      </c>
      <c r="I421" s="11">
        <f t="shared" ref="I421" si="67">H421/G421*100</f>
        <v>0</v>
      </c>
      <c r="J421" s="35">
        <f t="shared" ref="J421" si="68">H421-G421</f>
        <v>-0.7</v>
      </c>
    </row>
    <row r="422" spans="1:10">
      <c r="A422" s="8" t="s">
        <v>36</v>
      </c>
      <c r="B422" s="8">
        <v>861</v>
      </c>
      <c r="C422" s="86" t="s">
        <v>11</v>
      </c>
      <c r="D422" s="86" t="s">
        <v>35</v>
      </c>
      <c r="E422" s="29"/>
      <c r="F422" s="29"/>
      <c r="G422" s="6">
        <f t="shared" ref="G422:H424" si="69">G423</f>
        <v>12806.6</v>
      </c>
      <c r="H422" s="6">
        <f t="shared" si="69"/>
        <v>12762.400000000001</v>
      </c>
      <c r="I422" s="9">
        <f t="shared" ref="I422" si="70">H422/G422*100</f>
        <v>99.654865459997197</v>
      </c>
      <c r="J422" s="34">
        <f t="shared" ref="J422" si="71">H422-G422</f>
        <v>-44.199999999998909</v>
      </c>
    </row>
    <row r="423" spans="1:10" ht="25.5">
      <c r="A423" s="16" t="s">
        <v>487</v>
      </c>
      <c r="B423" s="8">
        <v>861</v>
      </c>
      <c r="C423" s="86" t="s">
        <v>11</v>
      </c>
      <c r="D423" s="86" t="s">
        <v>35</v>
      </c>
      <c r="E423" s="29" t="s">
        <v>486</v>
      </c>
      <c r="F423" s="31"/>
      <c r="G423" s="6">
        <f t="shared" si="69"/>
        <v>12806.6</v>
      </c>
      <c r="H423" s="6">
        <f t="shared" si="69"/>
        <v>12762.400000000001</v>
      </c>
      <c r="I423" s="9">
        <f t="shared" ref="I423" si="72">H423/G423*100</f>
        <v>99.654865459997197</v>
      </c>
      <c r="J423" s="34">
        <f t="shared" ref="J423" si="73">H423-G423</f>
        <v>-44.199999999998909</v>
      </c>
    </row>
    <row r="424" spans="1:10" ht="13.5">
      <c r="A424" s="15" t="s">
        <v>484</v>
      </c>
      <c r="B424" s="8">
        <v>861</v>
      </c>
      <c r="C424" s="86" t="s">
        <v>11</v>
      </c>
      <c r="D424" s="86" t="s">
        <v>35</v>
      </c>
      <c r="E424" s="29" t="s">
        <v>485</v>
      </c>
      <c r="F424" s="29"/>
      <c r="G424" s="6">
        <f t="shared" si="69"/>
        <v>12806.6</v>
      </c>
      <c r="H424" s="6">
        <f t="shared" si="69"/>
        <v>12762.400000000001</v>
      </c>
      <c r="I424" s="9">
        <f t="shared" ref="I424" si="74">H424/G424*100</f>
        <v>99.654865459997197</v>
      </c>
      <c r="J424" s="34">
        <f t="shared" ref="J424" si="75">H424-G424</f>
        <v>-44.199999999998909</v>
      </c>
    </row>
    <row r="425" spans="1:10" ht="25.5">
      <c r="A425" s="8" t="s">
        <v>46</v>
      </c>
      <c r="B425" s="8">
        <v>861</v>
      </c>
      <c r="C425" s="86" t="s">
        <v>11</v>
      </c>
      <c r="D425" s="86" t="s">
        <v>35</v>
      </c>
      <c r="E425" s="29" t="s">
        <v>45</v>
      </c>
      <c r="F425" s="29"/>
      <c r="G425" s="6">
        <f>SUM(G426:G427)</f>
        <v>12806.6</v>
      </c>
      <c r="H425" s="6">
        <f>SUM(H426:H427)</f>
        <v>12762.400000000001</v>
      </c>
      <c r="I425" s="9">
        <f t="shared" ref="I425" si="76">H425/G425*100</f>
        <v>99.654865459997197</v>
      </c>
      <c r="J425" s="34">
        <f t="shared" ref="J425" si="77">H425-G425</f>
        <v>-44.199999999998909</v>
      </c>
    </row>
    <row r="426" spans="1:10" ht="102">
      <c r="A426" s="10" t="s">
        <v>326</v>
      </c>
      <c r="B426" s="10">
        <v>861</v>
      </c>
      <c r="C426" s="87" t="s">
        <v>11</v>
      </c>
      <c r="D426" s="87" t="s">
        <v>35</v>
      </c>
      <c r="E426" s="31" t="s">
        <v>45</v>
      </c>
      <c r="F426" s="31" t="s">
        <v>317</v>
      </c>
      <c r="G426" s="5">
        <v>10950.7</v>
      </c>
      <c r="H426" s="5">
        <v>10931.2</v>
      </c>
      <c r="I426" s="11">
        <f t="shared" ref="I426" si="78">H426/G426*100</f>
        <v>99.821929191741162</v>
      </c>
      <c r="J426" s="35">
        <f t="shared" ref="J426" si="79">H426-G426</f>
        <v>-19.5</v>
      </c>
    </row>
    <row r="427" spans="1:10" ht="63.75">
      <c r="A427" s="10" t="s">
        <v>350</v>
      </c>
      <c r="B427" s="10">
        <v>861</v>
      </c>
      <c r="C427" s="87" t="s">
        <v>11</v>
      </c>
      <c r="D427" s="87" t="s">
        <v>35</v>
      </c>
      <c r="E427" s="31" t="s">
        <v>45</v>
      </c>
      <c r="F427" s="31">
        <v>200</v>
      </c>
      <c r="G427" s="5">
        <v>1855.9</v>
      </c>
      <c r="H427" s="5">
        <v>1831.2</v>
      </c>
      <c r="I427" s="11">
        <f>H427/G427*100</f>
        <v>98.669109327011157</v>
      </c>
      <c r="J427" s="35">
        <f>H427-G427</f>
        <v>-24.700000000000045</v>
      </c>
    </row>
    <row r="428" spans="1:10">
      <c r="A428" s="8" t="s">
        <v>161</v>
      </c>
      <c r="B428" s="8">
        <v>861</v>
      </c>
      <c r="C428" s="86" t="s">
        <v>13</v>
      </c>
      <c r="D428" s="86"/>
      <c r="E428" s="29"/>
      <c r="F428" s="29"/>
      <c r="G428" s="6">
        <f>G429</f>
        <v>1560</v>
      </c>
      <c r="H428" s="6">
        <f>H429</f>
        <v>1560</v>
      </c>
      <c r="I428" s="9">
        <f t="shared" ref="I428" si="80">H428/G428*100</f>
        <v>100</v>
      </c>
      <c r="J428" s="34">
        <f t="shared" ref="J428" si="81">H428-G428</f>
        <v>0</v>
      </c>
    </row>
    <row r="429" spans="1:10" ht="25.5">
      <c r="A429" s="8" t="s">
        <v>162</v>
      </c>
      <c r="B429" s="8">
        <v>861</v>
      </c>
      <c r="C429" s="86" t="s">
        <v>13</v>
      </c>
      <c r="D429" s="86" t="s">
        <v>17</v>
      </c>
      <c r="E429" s="29"/>
      <c r="F429" s="29"/>
      <c r="G429" s="6">
        <f>G432</f>
        <v>1560</v>
      </c>
      <c r="H429" s="6">
        <f>H432</f>
        <v>1560</v>
      </c>
      <c r="I429" s="9">
        <f t="shared" ref="I429" si="82">H429/G429*100</f>
        <v>100</v>
      </c>
      <c r="J429" s="34">
        <f t="shared" ref="J429" si="83">H429-G429</f>
        <v>0</v>
      </c>
    </row>
    <row r="430" spans="1:10" ht="25.5">
      <c r="A430" s="16" t="s">
        <v>487</v>
      </c>
      <c r="B430" s="8">
        <v>861</v>
      </c>
      <c r="C430" s="86" t="s">
        <v>13</v>
      </c>
      <c r="D430" s="86" t="s">
        <v>17</v>
      </c>
      <c r="E430" s="29" t="s">
        <v>486</v>
      </c>
      <c r="F430" s="29"/>
      <c r="G430" s="6">
        <f>G431</f>
        <v>1560</v>
      </c>
      <c r="H430" s="6">
        <f>H431</f>
        <v>1560</v>
      </c>
      <c r="I430" s="9">
        <f t="shared" ref="I430" si="84">H430/G430*100</f>
        <v>100</v>
      </c>
      <c r="J430" s="34">
        <f t="shared" ref="J430" si="85">H430-G430</f>
        <v>0</v>
      </c>
    </row>
    <row r="431" spans="1:10" ht="13.5">
      <c r="A431" s="15" t="s">
        <v>484</v>
      </c>
      <c r="B431" s="8">
        <v>861</v>
      </c>
      <c r="C431" s="86" t="s">
        <v>13</v>
      </c>
      <c r="D431" s="86" t="s">
        <v>17</v>
      </c>
      <c r="E431" s="29" t="s">
        <v>485</v>
      </c>
      <c r="F431" s="29"/>
      <c r="G431" s="6">
        <f>G432</f>
        <v>1560</v>
      </c>
      <c r="H431" s="6">
        <f>H432</f>
        <v>1560</v>
      </c>
      <c r="I431" s="9">
        <f t="shared" ref="I431" si="86">H431/G431*100</f>
        <v>100</v>
      </c>
      <c r="J431" s="34">
        <f t="shared" ref="J431" si="87">H431-G431</f>
        <v>0</v>
      </c>
    </row>
    <row r="432" spans="1:10" ht="38.25">
      <c r="A432" s="8" t="s">
        <v>164</v>
      </c>
      <c r="B432" s="8">
        <v>861</v>
      </c>
      <c r="C432" s="86" t="s">
        <v>13</v>
      </c>
      <c r="D432" s="86" t="s">
        <v>17</v>
      </c>
      <c r="E432" s="29" t="s">
        <v>163</v>
      </c>
      <c r="F432" s="29"/>
      <c r="G432" s="6">
        <f>SUM(G433)</f>
        <v>1560</v>
      </c>
      <c r="H432" s="6">
        <f>SUM(H433)</f>
        <v>1560</v>
      </c>
      <c r="I432" s="9">
        <f t="shared" ref="I432" si="88">H432/G432*100</f>
        <v>100</v>
      </c>
      <c r="J432" s="34">
        <f t="shared" ref="J432" si="89">H432-G432</f>
        <v>0</v>
      </c>
    </row>
    <row r="433" spans="1:10" ht="51">
      <c r="A433" s="10" t="s">
        <v>367</v>
      </c>
      <c r="B433" s="10">
        <v>861</v>
      </c>
      <c r="C433" s="87" t="s">
        <v>13</v>
      </c>
      <c r="D433" s="87" t="s">
        <v>17</v>
      </c>
      <c r="E433" s="31" t="s">
        <v>163</v>
      </c>
      <c r="F433" s="31">
        <v>500</v>
      </c>
      <c r="G433" s="5">
        <v>1560</v>
      </c>
      <c r="H433" s="5">
        <v>1560</v>
      </c>
      <c r="I433" s="11">
        <f t="shared" ref="I433:I434" si="90">H433/G433*100</f>
        <v>100</v>
      </c>
      <c r="J433" s="35">
        <f t="shared" ref="J433:J434" si="91">H433-G433</f>
        <v>0</v>
      </c>
    </row>
    <row r="434" spans="1:10">
      <c r="A434" s="8" t="s">
        <v>61</v>
      </c>
      <c r="B434" s="8">
        <v>861</v>
      </c>
      <c r="C434" s="86" t="s">
        <v>21</v>
      </c>
      <c r="D434" s="86"/>
      <c r="E434" s="29"/>
      <c r="F434" s="29"/>
      <c r="G434" s="6">
        <f>G435</f>
        <v>5920.6</v>
      </c>
      <c r="H434" s="6">
        <f>H435</f>
        <v>5906</v>
      </c>
      <c r="I434" s="9">
        <f t="shared" si="90"/>
        <v>99.75340337127993</v>
      </c>
      <c r="J434" s="34">
        <f t="shared" si="91"/>
        <v>-14.600000000000364</v>
      </c>
    </row>
    <row r="435" spans="1:10">
      <c r="A435" s="8" t="s">
        <v>82</v>
      </c>
      <c r="B435" s="8">
        <v>861</v>
      </c>
      <c r="C435" s="86" t="s">
        <v>21</v>
      </c>
      <c r="D435" s="86" t="s">
        <v>6</v>
      </c>
      <c r="E435" s="29"/>
      <c r="F435" s="29"/>
      <c r="G435" s="6">
        <f>G439</f>
        <v>5920.6</v>
      </c>
      <c r="H435" s="6">
        <f>H439</f>
        <v>5906</v>
      </c>
      <c r="I435" s="9">
        <f t="shared" ref="I435" si="92">H435/G435*100</f>
        <v>99.75340337127993</v>
      </c>
      <c r="J435" s="34">
        <f t="shared" ref="J435" si="93">H435-G435</f>
        <v>-14.600000000000364</v>
      </c>
    </row>
    <row r="436" spans="1:10" ht="76.5">
      <c r="A436" s="16" t="s">
        <v>503</v>
      </c>
      <c r="B436" s="8">
        <v>861</v>
      </c>
      <c r="C436" s="86" t="s">
        <v>21</v>
      </c>
      <c r="D436" s="86" t="s">
        <v>6</v>
      </c>
      <c r="E436" s="29" t="s">
        <v>120</v>
      </c>
      <c r="F436" s="29"/>
      <c r="G436" s="6">
        <f>G437</f>
        <v>5920.6</v>
      </c>
      <c r="H436" s="6">
        <f>H437</f>
        <v>5906</v>
      </c>
      <c r="I436" s="9">
        <f t="shared" ref="I436" si="94">H436/G436*100</f>
        <v>99.75340337127993</v>
      </c>
      <c r="J436" s="34">
        <f t="shared" ref="J436" si="95">H436-G436</f>
        <v>-14.600000000000364</v>
      </c>
    </row>
    <row r="437" spans="1:10" ht="27">
      <c r="A437" s="17" t="s">
        <v>504</v>
      </c>
      <c r="B437" s="8">
        <v>861</v>
      </c>
      <c r="C437" s="86" t="s">
        <v>21</v>
      </c>
      <c r="D437" s="86" t="s">
        <v>6</v>
      </c>
      <c r="E437" s="29" t="s">
        <v>515</v>
      </c>
      <c r="F437" s="29"/>
      <c r="G437" s="6">
        <f>G439</f>
        <v>5920.6</v>
      </c>
      <c r="H437" s="6">
        <f>H439</f>
        <v>5906</v>
      </c>
      <c r="I437" s="9">
        <f t="shared" ref="I437" si="96">H437/G437*100</f>
        <v>99.75340337127993</v>
      </c>
      <c r="J437" s="34">
        <f t="shared" ref="J437" si="97">H437-G437</f>
        <v>-14.600000000000364</v>
      </c>
    </row>
    <row r="438" spans="1:10" ht="38.25">
      <c r="A438" s="32" t="s">
        <v>910</v>
      </c>
      <c r="B438" s="8">
        <v>861</v>
      </c>
      <c r="C438" s="86" t="s">
        <v>21</v>
      </c>
      <c r="D438" s="86" t="s">
        <v>6</v>
      </c>
      <c r="E438" s="29" t="s">
        <v>637</v>
      </c>
      <c r="F438" s="29"/>
      <c r="G438" s="6">
        <f>G439</f>
        <v>5920.6</v>
      </c>
      <c r="H438" s="6">
        <f>H439</f>
        <v>5906</v>
      </c>
      <c r="I438" s="9">
        <f t="shared" ref="I438" si="98">H438/G438*100</f>
        <v>99.75340337127993</v>
      </c>
      <c r="J438" s="34">
        <f t="shared" ref="J438" si="99">H438-G438</f>
        <v>-14.600000000000364</v>
      </c>
    </row>
    <row r="439" spans="1:10" ht="38.25">
      <c r="A439" s="8" t="s">
        <v>88</v>
      </c>
      <c r="B439" s="8">
        <v>861</v>
      </c>
      <c r="C439" s="86" t="s">
        <v>21</v>
      </c>
      <c r="D439" s="86" t="s">
        <v>6</v>
      </c>
      <c r="E439" s="29" t="s">
        <v>87</v>
      </c>
      <c r="F439" s="29"/>
      <c r="G439" s="6">
        <f>G440</f>
        <v>5920.6</v>
      </c>
      <c r="H439" s="6">
        <f>H440</f>
        <v>5906</v>
      </c>
      <c r="I439" s="9">
        <f t="shared" ref="I439" si="100">H439/G439*100</f>
        <v>99.75340337127993</v>
      </c>
      <c r="J439" s="34">
        <f t="shared" ref="J439" si="101">H439-G439</f>
        <v>-14.600000000000364</v>
      </c>
    </row>
    <row r="440" spans="1:10" ht="63.75">
      <c r="A440" s="10" t="s">
        <v>436</v>
      </c>
      <c r="B440" s="10">
        <v>861</v>
      </c>
      <c r="C440" s="87" t="s">
        <v>21</v>
      </c>
      <c r="D440" s="87" t="s">
        <v>6</v>
      </c>
      <c r="E440" s="31" t="s">
        <v>87</v>
      </c>
      <c r="F440" s="31" t="s">
        <v>318</v>
      </c>
      <c r="G440" s="5">
        <v>5920.6</v>
      </c>
      <c r="H440" s="5">
        <v>5906</v>
      </c>
      <c r="I440" s="11">
        <f t="shared" ref="I440:I441" si="102">H440/G440*100</f>
        <v>99.75340337127993</v>
      </c>
      <c r="J440" s="35">
        <f t="shared" ref="J440:J441" si="103">H440-G440</f>
        <v>-14.600000000000364</v>
      </c>
    </row>
    <row r="441" spans="1:10" ht="25.5">
      <c r="A441" s="8" t="s">
        <v>99</v>
      </c>
      <c r="B441" s="8">
        <v>861</v>
      </c>
      <c r="C441" s="86" t="s">
        <v>28</v>
      </c>
      <c r="D441" s="86"/>
      <c r="E441" s="29"/>
      <c r="F441" s="29"/>
      <c r="G441" s="6">
        <f t="shared" ref="G441:H446" si="104">G442</f>
        <v>38</v>
      </c>
      <c r="H441" s="6">
        <f t="shared" si="104"/>
        <v>38</v>
      </c>
      <c r="I441" s="9">
        <f t="shared" si="102"/>
        <v>100</v>
      </c>
      <c r="J441" s="34">
        <f t="shared" si="103"/>
        <v>0</v>
      </c>
    </row>
    <row r="442" spans="1:10">
      <c r="A442" s="8" t="s">
        <v>103</v>
      </c>
      <c r="B442" s="8">
        <v>861</v>
      </c>
      <c r="C442" s="86" t="s">
        <v>28</v>
      </c>
      <c r="D442" s="86" t="s">
        <v>17</v>
      </c>
      <c r="E442" s="29"/>
      <c r="F442" s="29"/>
      <c r="G442" s="6">
        <f t="shared" si="104"/>
        <v>38</v>
      </c>
      <c r="H442" s="6">
        <f t="shared" si="104"/>
        <v>38</v>
      </c>
      <c r="I442" s="9">
        <f t="shared" ref="I442" si="105">H442/G442*100</f>
        <v>100</v>
      </c>
      <c r="J442" s="34">
        <f t="shared" ref="J442" si="106">H442-G442</f>
        <v>0</v>
      </c>
    </row>
    <row r="443" spans="1:10" ht="51">
      <c r="A443" s="14" t="s">
        <v>507</v>
      </c>
      <c r="B443" s="8">
        <v>861</v>
      </c>
      <c r="C443" s="86" t="s">
        <v>28</v>
      </c>
      <c r="D443" s="86" t="s">
        <v>17</v>
      </c>
      <c r="E443" s="29" t="s">
        <v>51</v>
      </c>
      <c r="F443" s="29"/>
      <c r="G443" s="6">
        <f t="shared" si="104"/>
        <v>38</v>
      </c>
      <c r="H443" s="6">
        <f t="shared" si="104"/>
        <v>38</v>
      </c>
      <c r="I443" s="9">
        <f t="shared" ref="I443" si="107">H443/G443*100</f>
        <v>100</v>
      </c>
      <c r="J443" s="34">
        <f t="shared" ref="J443" si="108">H443-G443</f>
        <v>0</v>
      </c>
    </row>
    <row r="444" spans="1:10" ht="54">
      <c r="A444" s="15" t="s">
        <v>508</v>
      </c>
      <c r="B444" s="8">
        <v>861</v>
      </c>
      <c r="C444" s="86" t="s">
        <v>28</v>
      </c>
      <c r="D444" s="86" t="s">
        <v>17</v>
      </c>
      <c r="E444" s="29" t="s">
        <v>512</v>
      </c>
      <c r="F444" s="29"/>
      <c r="G444" s="6">
        <f t="shared" si="104"/>
        <v>38</v>
      </c>
      <c r="H444" s="6">
        <f t="shared" si="104"/>
        <v>38</v>
      </c>
      <c r="I444" s="9">
        <f t="shared" ref="I444" si="109">H444/G444*100</f>
        <v>100</v>
      </c>
      <c r="J444" s="34">
        <f t="shared" ref="J444" si="110">H444-G444</f>
        <v>0</v>
      </c>
    </row>
    <row r="445" spans="1:10" ht="63.75">
      <c r="A445" s="32" t="s">
        <v>917</v>
      </c>
      <c r="B445" s="8">
        <v>861</v>
      </c>
      <c r="C445" s="86" t="s">
        <v>28</v>
      </c>
      <c r="D445" s="86" t="s">
        <v>17</v>
      </c>
      <c r="E445" s="29" t="s">
        <v>645</v>
      </c>
      <c r="F445" s="29"/>
      <c r="G445" s="6">
        <f t="shared" si="104"/>
        <v>38</v>
      </c>
      <c r="H445" s="6">
        <f t="shared" si="104"/>
        <v>38</v>
      </c>
      <c r="I445" s="9">
        <f>H445/G445*100</f>
        <v>100</v>
      </c>
      <c r="J445" s="34">
        <f>H445-G445</f>
        <v>0</v>
      </c>
    </row>
    <row r="446" spans="1:10" ht="38.25">
      <c r="A446" s="8" t="s">
        <v>872</v>
      </c>
      <c r="B446" s="8">
        <v>861</v>
      </c>
      <c r="C446" s="86" t="s">
        <v>28</v>
      </c>
      <c r="D446" s="86" t="s">
        <v>17</v>
      </c>
      <c r="E446" s="29" t="s">
        <v>871</v>
      </c>
      <c r="F446" s="29"/>
      <c r="G446" s="6">
        <f t="shared" si="104"/>
        <v>38</v>
      </c>
      <c r="H446" s="6">
        <f t="shared" si="104"/>
        <v>38</v>
      </c>
      <c r="I446" s="9">
        <f t="shared" ref="I446:I448" si="111">H446/G446*100</f>
        <v>100</v>
      </c>
      <c r="J446" s="34">
        <f t="shared" ref="J446:J448" si="112">H446-G446</f>
        <v>0</v>
      </c>
    </row>
    <row r="447" spans="1:10" ht="51">
      <c r="A447" s="10" t="s">
        <v>870</v>
      </c>
      <c r="B447" s="10">
        <v>861</v>
      </c>
      <c r="C447" s="87" t="s">
        <v>28</v>
      </c>
      <c r="D447" s="87" t="s">
        <v>17</v>
      </c>
      <c r="E447" s="31" t="s">
        <v>871</v>
      </c>
      <c r="F447" s="31">
        <v>500</v>
      </c>
      <c r="G447" s="5">
        <v>38</v>
      </c>
      <c r="H447" s="5">
        <v>38</v>
      </c>
      <c r="I447" s="11">
        <f t="shared" si="111"/>
        <v>100</v>
      </c>
      <c r="J447" s="35">
        <f t="shared" si="112"/>
        <v>0</v>
      </c>
    </row>
    <row r="448" spans="1:10">
      <c r="A448" s="8" t="s">
        <v>121</v>
      </c>
      <c r="B448" s="8">
        <v>861</v>
      </c>
      <c r="C448" s="86" t="s">
        <v>120</v>
      </c>
      <c r="D448" s="86"/>
      <c r="E448" s="29"/>
      <c r="F448" s="29"/>
      <c r="G448" s="6">
        <f t="shared" ref="G448:H450" si="113">G449</f>
        <v>42</v>
      </c>
      <c r="H448" s="6">
        <f t="shared" si="113"/>
        <v>41.8</v>
      </c>
      <c r="I448" s="9">
        <f t="shared" si="111"/>
        <v>99.523809523809518</v>
      </c>
      <c r="J448" s="34">
        <f t="shared" si="112"/>
        <v>-0.20000000000000284</v>
      </c>
    </row>
    <row r="449" spans="1:10" ht="38.25">
      <c r="A449" s="8" t="s">
        <v>129</v>
      </c>
      <c r="B449" s="8">
        <v>861</v>
      </c>
      <c r="C449" s="86" t="s">
        <v>120</v>
      </c>
      <c r="D449" s="86" t="s">
        <v>28</v>
      </c>
      <c r="E449" s="29"/>
      <c r="F449" s="29"/>
      <c r="G449" s="6">
        <f t="shared" si="113"/>
        <v>42</v>
      </c>
      <c r="H449" s="6">
        <f t="shared" si="113"/>
        <v>41.8</v>
      </c>
      <c r="I449" s="9">
        <f t="shared" ref="I449" si="114">H449/G449*100</f>
        <v>99.523809523809518</v>
      </c>
      <c r="J449" s="34">
        <f t="shared" ref="J449" si="115">H449-G449</f>
        <v>-0.20000000000000284</v>
      </c>
    </row>
    <row r="450" spans="1:10" ht="38.25">
      <c r="A450" s="14" t="s">
        <v>531</v>
      </c>
      <c r="B450" s="8">
        <v>861</v>
      </c>
      <c r="C450" s="86" t="s">
        <v>120</v>
      </c>
      <c r="D450" s="86" t="s">
        <v>28</v>
      </c>
      <c r="E450" s="29" t="s">
        <v>6</v>
      </c>
      <c r="F450" s="29"/>
      <c r="G450" s="6">
        <f t="shared" si="113"/>
        <v>42</v>
      </c>
      <c r="H450" s="6">
        <f t="shared" si="113"/>
        <v>41.8</v>
      </c>
      <c r="I450" s="9">
        <f t="shared" ref="I450:I452" si="116">H450/G450*100</f>
        <v>99.523809523809518</v>
      </c>
      <c r="J450" s="34">
        <f t="shared" ref="J450:J452" si="117">H450-G450</f>
        <v>-0.20000000000000284</v>
      </c>
    </row>
    <row r="451" spans="1:10" ht="27">
      <c r="A451" s="15" t="s">
        <v>532</v>
      </c>
      <c r="B451" s="8">
        <v>861</v>
      </c>
      <c r="C451" s="86" t="s">
        <v>120</v>
      </c>
      <c r="D451" s="86" t="s">
        <v>28</v>
      </c>
      <c r="E451" s="29" t="s">
        <v>533</v>
      </c>
      <c r="F451" s="29"/>
      <c r="G451" s="6">
        <f>G453</f>
        <v>42</v>
      </c>
      <c r="H451" s="6">
        <f>H453</f>
        <v>41.8</v>
      </c>
      <c r="I451" s="9">
        <f t="shared" si="116"/>
        <v>99.523809523809518</v>
      </c>
      <c r="J451" s="34">
        <f t="shared" si="117"/>
        <v>-0.20000000000000284</v>
      </c>
    </row>
    <row r="452" spans="1:10" ht="38.25">
      <c r="A452" s="32" t="s">
        <v>929</v>
      </c>
      <c r="B452" s="8">
        <v>861</v>
      </c>
      <c r="C452" s="86" t="s">
        <v>120</v>
      </c>
      <c r="D452" s="86" t="s">
        <v>28</v>
      </c>
      <c r="E452" s="29" t="s">
        <v>887</v>
      </c>
      <c r="F452" s="29"/>
      <c r="G452" s="6">
        <f>SUM(G453:G453)</f>
        <v>42</v>
      </c>
      <c r="H452" s="6">
        <f>SUM(H453:H453)</f>
        <v>41.8</v>
      </c>
      <c r="I452" s="9">
        <f t="shared" si="116"/>
        <v>99.523809523809518</v>
      </c>
      <c r="J452" s="34">
        <f t="shared" si="117"/>
        <v>-0.20000000000000284</v>
      </c>
    </row>
    <row r="453" spans="1:10" ht="38.25">
      <c r="A453" s="8" t="s">
        <v>131</v>
      </c>
      <c r="B453" s="8">
        <v>861</v>
      </c>
      <c r="C453" s="86" t="s">
        <v>120</v>
      </c>
      <c r="D453" s="86" t="s">
        <v>28</v>
      </c>
      <c r="E453" s="29" t="s">
        <v>130</v>
      </c>
      <c r="F453" s="29"/>
      <c r="G453" s="6">
        <f>SUM(G454:G454)</f>
        <v>42</v>
      </c>
      <c r="H453" s="6">
        <f>SUM(H454:H454)</f>
        <v>41.8</v>
      </c>
      <c r="I453" s="9">
        <f t="shared" ref="I453" si="118">H453/G453*100</f>
        <v>99.523809523809518</v>
      </c>
      <c r="J453" s="34">
        <f t="shared" ref="J453" si="119">H453-G453</f>
        <v>-0.20000000000000284</v>
      </c>
    </row>
    <row r="454" spans="1:10" ht="63.75">
      <c r="A454" s="10" t="s">
        <v>445</v>
      </c>
      <c r="B454" s="10">
        <v>861</v>
      </c>
      <c r="C454" s="87" t="s">
        <v>120</v>
      </c>
      <c r="D454" s="87" t="s">
        <v>28</v>
      </c>
      <c r="E454" s="31" t="s">
        <v>130</v>
      </c>
      <c r="F454" s="31">
        <v>200</v>
      </c>
      <c r="G454" s="5">
        <v>42</v>
      </c>
      <c r="H454" s="5">
        <v>41.8</v>
      </c>
      <c r="I454" s="11">
        <f t="shared" ref="I454" si="120">H454/G454*100</f>
        <v>99.523809523809518</v>
      </c>
      <c r="J454" s="35">
        <f t="shared" ref="J454" si="121">H454-G454</f>
        <v>-0.20000000000000284</v>
      </c>
    </row>
    <row r="455" spans="1:10" ht="51">
      <c r="A455" s="8" t="s">
        <v>165</v>
      </c>
      <c r="B455" s="8">
        <v>861</v>
      </c>
      <c r="C455" s="86" t="s">
        <v>56</v>
      </c>
      <c r="D455" s="86"/>
      <c r="E455" s="29"/>
      <c r="F455" s="29"/>
      <c r="G455" s="6">
        <f t="shared" ref="G455:H457" si="122">G456</f>
        <v>169935.4</v>
      </c>
      <c r="H455" s="6">
        <f t="shared" si="122"/>
        <v>166761</v>
      </c>
      <c r="I455" s="9">
        <f t="shared" ref="I455:I466" si="123">H455/G455*100</f>
        <v>98.131996040848463</v>
      </c>
      <c r="J455" s="34">
        <f t="shared" ref="J455:J466" si="124">H455-G455</f>
        <v>-3174.3999999999942</v>
      </c>
    </row>
    <row r="456" spans="1:10" ht="38.25">
      <c r="A456" s="8" t="s">
        <v>166</v>
      </c>
      <c r="B456" s="8">
        <v>861</v>
      </c>
      <c r="C456" s="86" t="s">
        <v>56</v>
      </c>
      <c r="D456" s="86" t="s">
        <v>11</v>
      </c>
      <c r="E456" s="29"/>
      <c r="F456" s="29"/>
      <c r="G456" s="6">
        <f t="shared" si="122"/>
        <v>169935.4</v>
      </c>
      <c r="H456" s="6">
        <f t="shared" si="122"/>
        <v>166761</v>
      </c>
      <c r="I456" s="9">
        <f t="shared" si="123"/>
        <v>98.131996040848463</v>
      </c>
      <c r="J456" s="34">
        <f t="shared" si="124"/>
        <v>-3174.3999999999942</v>
      </c>
    </row>
    <row r="457" spans="1:10" ht="25.5">
      <c r="A457" s="16" t="s">
        <v>487</v>
      </c>
      <c r="B457" s="8">
        <v>861</v>
      </c>
      <c r="C457" s="86" t="s">
        <v>56</v>
      </c>
      <c r="D457" s="86" t="s">
        <v>11</v>
      </c>
      <c r="E457" s="29" t="s">
        <v>486</v>
      </c>
      <c r="F457" s="29"/>
      <c r="G457" s="6">
        <f t="shared" si="122"/>
        <v>169935.4</v>
      </c>
      <c r="H457" s="6">
        <f t="shared" si="122"/>
        <v>166761</v>
      </c>
      <c r="I457" s="9">
        <f t="shared" si="123"/>
        <v>98.131996040848463</v>
      </c>
      <c r="J457" s="34">
        <f t="shared" si="124"/>
        <v>-3174.3999999999942</v>
      </c>
    </row>
    <row r="458" spans="1:10" ht="13.5">
      <c r="A458" s="15" t="s">
        <v>484</v>
      </c>
      <c r="B458" s="8">
        <v>861</v>
      </c>
      <c r="C458" s="86" t="s">
        <v>56</v>
      </c>
      <c r="D458" s="86" t="s">
        <v>11</v>
      </c>
      <c r="E458" s="29" t="s">
        <v>485</v>
      </c>
      <c r="F458" s="29"/>
      <c r="G458" s="6">
        <f>G459+G461+G465+G463</f>
        <v>169935.4</v>
      </c>
      <c r="H458" s="6">
        <f>H459+H461+H465+H463</f>
        <v>166761</v>
      </c>
      <c r="I458" s="9">
        <f t="shared" si="123"/>
        <v>98.131996040848463</v>
      </c>
      <c r="J458" s="34">
        <f t="shared" si="124"/>
        <v>-3174.3999999999942</v>
      </c>
    </row>
    <row r="459" spans="1:10" ht="40.5">
      <c r="A459" s="15" t="s">
        <v>827</v>
      </c>
      <c r="B459" s="8">
        <v>861</v>
      </c>
      <c r="C459" s="86" t="s">
        <v>56</v>
      </c>
      <c r="D459" s="86" t="s">
        <v>11</v>
      </c>
      <c r="E459" s="29" t="s">
        <v>826</v>
      </c>
      <c r="F459" s="29"/>
      <c r="G459" s="6">
        <f>G460</f>
        <v>7212</v>
      </c>
      <c r="H459" s="6">
        <f>H460</f>
        <v>5380</v>
      </c>
      <c r="I459" s="9">
        <f t="shared" si="123"/>
        <v>74.597892401552969</v>
      </c>
      <c r="J459" s="34">
        <f t="shared" si="124"/>
        <v>-1832</v>
      </c>
    </row>
    <row r="460" spans="1:10" ht="38.25">
      <c r="A460" s="30" t="s">
        <v>828</v>
      </c>
      <c r="B460" s="10">
        <v>861</v>
      </c>
      <c r="C460" s="87" t="s">
        <v>56</v>
      </c>
      <c r="D460" s="87" t="s">
        <v>11</v>
      </c>
      <c r="E460" s="31" t="s">
        <v>826</v>
      </c>
      <c r="F460" s="31" t="s">
        <v>321</v>
      </c>
      <c r="G460" s="5">
        <v>7212</v>
      </c>
      <c r="H460" s="5">
        <v>5380</v>
      </c>
      <c r="I460" s="11">
        <f t="shared" si="123"/>
        <v>74.597892401552969</v>
      </c>
      <c r="J460" s="35">
        <f t="shared" si="124"/>
        <v>-1832</v>
      </c>
    </row>
    <row r="461" spans="1:10" ht="89.25">
      <c r="A461" s="8" t="s">
        <v>168</v>
      </c>
      <c r="B461" s="8">
        <v>861</v>
      </c>
      <c r="C461" s="86" t="s">
        <v>56</v>
      </c>
      <c r="D461" s="86" t="s">
        <v>11</v>
      </c>
      <c r="E461" s="29" t="s">
        <v>167</v>
      </c>
      <c r="F461" s="29"/>
      <c r="G461" s="6">
        <f>SUM(G462)</f>
        <v>41544</v>
      </c>
      <c r="H461" s="6">
        <f>SUM(H462)</f>
        <v>41544</v>
      </c>
      <c r="I461" s="9">
        <f t="shared" si="123"/>
        <v>100</v>
      </c>
      <c r="J461" s="34">
        <f t="shared" si="124"/>
        <v>0</v>
      </c>
    </row>
    <row r="462" spans="1:10" ht="89.25">
      <c r="A462" s="10" t="s">
        <v>368</v>
      </c>
      <c r="B462" s="10">
        <v>861</v>
      </c>
      <c r="C462" s="87" t="s">
        <v>56</v>
      </c>
      <c r="D462" s="87" t="s">
        <v>11</v>
      </c>
      <c r="E462" s="31" t="s">
        <v>167</v>
      </c>
      <c r="F462" s="31">
        <v>500</v>
      </c>
      <c r="G462" s="5">
        <v>41544</v>
      </c>
      <c r="H462" s="5">
        <v>41544</v>
      </c>
      <c r="I462" s="11">
        <f t="shared" si="123"/>
        <v>100</v>
      </c>
      <c r="J462" s="35">
        <f t="shared" si="124"/>
        <v>0</v>
      </c>
    </row>
    <row r="463" spans="1:10" ht="51">
      <c r="A463" s="8" t="s">
        <v>702</v>
      </c>
      <c r="B463" s="8">
        <v>861</v>
      </c>
      <c r="C463" s="86" t="s">
        <v>56</v>
      </c>
      <c r="D463" s="86" t="s">
        <v>11</v>
      </c>
      <c r="E463" s="29" t="s">
        <v>704</v>
      </c>
      <c r="F463" s="29"/>
      <c r="G463" s="6">
        <f>G464</f>
        <v>1620.6</v>
      </c>
      <c r="H463" s="6">
        <f>H464</f>
        <v>758.4</v>
      </c>
      <c r="I463" s="9">
        <f t="shared" si="123"/>
        <v>46.797482413920768</v>
      </c>
      <c r="J463" s="34">
        <f t="shared" si="124"/>
        <v>-862.19999999999993</v>
      </c>
    </row>
    <row r="464" spans="1:10" ht="63.75">
      <c r="A464" s="10" t="s">
        <v>786</v>
      </c>
      <c r="B464" s="10">
        <v>861</v>
      </c>
      <c r="C464" s="87" t="s">
        <v>56</v>
      </c>
      <c r="D464" s="87" t="s">
        <v>11</v>
      </c>
      <c r="E464" s="31" t="s">
        <v>704</v>
      </c>
      <c r="F464" s="31" t="s">
        <v>321</v>
      </c>
      <c r="G464" s="5">
        <v>1620.6</v>
      </c>
      <c r="H464" s="5">
        <v>758.4</v>
      </c>
      <c r="I464" s="11">
        <f t="shared" si="123"/>
        <v>46.797482413920768</v>
      </c>
      <c r="J464" s="35">
        <f t="shared" si="124"/>
        <v>-862.19999999999993</v>
      </c>
    </row>
    <row r="465" spans="1:10" ht="25.5">
      <c r="A465" s="8" t="s">
        <v>170</v>
      </c>
      <c r="B465" s="8">
        <v>861</v>
      </c>
      <c r="C465" s="86" t="s">
        <v>56</v>
      </c>
      <c r="D465" s="86" t="s">
        <v>11</v>
      </c>
      <c r="E465" s="29" t="s">
        <v>169</v>
      </c>
      <c r="F465" s="29"/>
      <c r="G465" s="6">
        <f>SUM(G466)</f>
        <v>119558.8</v>
      </c>
      <c r="H465" s="6">
        <f>SUM(H466)</f>
        <v>119078.6</v>
      </c>
      <c r="I465" s="9">
        <f t="shared" si="123"/>
        <v>99.598356624522836</v>
      </c>
      <c r="J465" s="34">
        <f t="shared" si="124"/>
        <v>-480.19999999999709</v>
      </c>
    </row>
    <row r="466" spans="1:10" ht="39" thickBot="1">
      <c r="A466" s="60" t="s">
        <v>369</v>
      </c>
      <c r="B466" s="60">
        <v>861</v>
      </c>
      <c r="C466" s="88" t="s">
        <v>56</v>
      </c>
      <c r="D466" s="88" t="s">
        <v>11</v>
      </c>
      <c r="E466" s="72" t="s">
        <v>169</v>
      </c>
      <c r="F466" s="72">
        <v>500</v>
      </c>
      <c r="G466" s="61">
        <v>119558.8</v>
      </c>
      <c r="H466" s="61">
        <v>119078.6</v>
      </c>
      <c r="I466" s="62">
        <f t="shared" si="123"/>
        <v>99.598356624522836</v>
      </c>
      <c r="J466" s="63">
        <f t="shared" si="124"/>
        <v>-480.19999999999709</v>
      </c>
    </row>
    <row r="467" spans="1:10" ht="26.25" thickBot="1">
      <c r="A467" s="77" t="s">
        <v>876</v>
      </c>
      <c r="B467" s="98">
        <v>871</v>
      </c>
      <c r="C467" s="89"/>
      <c r="D467" s="89"/>
      <c r="E467" s="97"/>
      <c r="F467" s="97"/>
      <c r="G467" s="69">
        <f>G468+G563</f>
        <v>633830</v>
      </c>
      <c r="H467" s="69">
        <f>H468+H563</f>
        <v>628064</v>
      </c>
      <c r="I467" s="70">
        <f t="shared" ref="I467:I518" si="125">H467/G467*100</f>
        <v>99.090292349683679</v>
      </c>
      <c r="J467" s="71">
        <f t="shared" ref="J467" si="126">H467-G467</f>
        <v>-5766</v>
      </c>
    </row>
    <row r="468" spans="1:10">
      <c r="A468" s="76" t="s">
        <v>121</v>
      </c>
      <c r="B468" s="99">
        <v>871</v>
      </c>
      <c r="C468" s="90" t="s">
        <v>120</v>
      </c>
      <c r="D468" s="85"/>
      <c r="E468" s="95"/>
      <c r="F468" s="95"/>
      <c r="G468" s="65">
        <f>G469+G491+G531+G545+G523+G537</f>
        <v>600756</v>
      </c>
      <c r="H468" s="65">
        <f>H469+H491+H531+H545+H523+H537</f>
        <v>596979.9</v>
      </c>
      <c r="I468" s="66">
        <f t="shared" si="125"/>
        <v>99.371441983101292</v>
      </c>
      <c r="J468" s="67">
        <f t="shared" ref="J468:J518" si="127">H468-G468</f>
        <v>-3776.0999999999767</v>
      </c>
    </row>
    <row r="469" spans="1:10">
      <c r="A469" s="39" t="s">
        <v>122</v>
      </c>
      <c r="B469" s="100">
        <v>871</v>
      </c>
      <c r="C469" s="91" t="s">
        <v>120</v>
      </c>
      <c r="D469" s="86" t="s">
        <v>11</v>
      </c>
      <c r="E469" s="29"/>
      <c r="F469" s="29"/>
      <c r="G469" s="6">
        <f>G470</f>
        <v>130555.2</v>
      </c>
      <c r="H469" s="6">
        <f>H470</f>
        <v>129300.9</v>
      </c>
      <c r="I469" s="9">
        <f t="shared" si="125"/>
        <v>99.039256957976392</v>
      </c>
      <c r="J469" s="34">
        <f t="shared" si="127"/>
        <v>-1254.3000000000029</v>
      </c>
    </row>
    <row r="470" spans="1:10" ht="38.25">
      <c r="A470" s="40" t="s">
        <v>523</v>
      </c>
      <c r="B470" s="100">
        <v>871</v>
      </c>
      <c r="C470" s="91" t="s">
        <v>120</v>
      </c>
      <c r="D470" s="86" t="s">
        <v>11</v>
      </c>
      <c r="E470" s="29" t="s">
        <v>13</v>
      </c>
      <c r="F470" s="29"/>
      <c r="G470" s="6">
        <f>G471</f>
        <v>130555.2</v>
      </c>
      <c r="H470" s="6">
        <f>H471</f>
        <v>129300.9</v>
      </c>
      <c r="I470" s="9">
        <f t="shared" si="125"/>
        <v>99.039256957976392</v>
      </c>
      <c r="J470" s="34">
        <f t="shared" si="127"/>
        <v>-1254.3000000000029</v>
      </c>
    </row>
    <row r="471" spans="1:10" ht="27">
      <c r="A471" s="41" t="s">
        <v>524</v>
      </c>
      <c r="B471" s="100">
        <v>871</v>
      </c>
      <c r="C471" s="91" t="s">
        <v>120</v>
      </c>
      <c r="D471" s="86" t="s">
        <v>11</v>
      </c>
      <c r="E471" s="29" t="s">
        <v>525</v>
      </c>
      <c r="F471" s="29"/>
      <c r="G471" s="6">
        <f>G472+G479+G488</f>
        <v>130555.2</v>
      </c>
      <c r="H471" s="6">
        <f>H472+H479+H488</f>
        <v>129300.9</v>
      </c>
      <c r="I471" s="9">
        <f t="shared" si="125"/>
        <v>99.039256957976392</v>
      </c>
      <c r="J471" s="34">
        <f t="shared" si="127"/>
        <v>-1254.3000000000029</v>
      </c>
    </row>
    <row r="472" spans="1:10" ht="38.25">
      <c r="A472" s="42" t="s">
        <v>937</v>
      </c>
      <c r="B472" s="100">
        <v>871</v>
      </c>
      <c r="C472" s="91" t="s">
        <v>120</v>
      </c>
      <c r="D472" s="86" t="s">
        <v>11</v>
      </c>
      <c r="E472" s="29" t="s">
        <v>650</v>
      </c>
      <c r="F472" s="29"/>
      <c r="G472" s="6">
        <f>G473+G475+G477</f>
        <v>118767.2</v>
      </c>
      <c r="H472" s="6">
        <f>H473+H475+H477</f>
        <v>117562.5</v>
      </c>
      <c r="I472" s="9">
        <f t="shared" si="125"/>
        <v>98.985662708222478</v>
      </c>
      <c r="J472" s="34">
        <f t="shared" si="127"/>
        <v>-1204.6999999999971</v>
      </c>
    </row>
    <row r="473" spans="1:10" ht="25.5">
      <c r="A473" s="39" t="s">
        <v>46</v>
      </c>
      <c r="B473" s="100">
        <v>871</v>
      </c>
      <c r="C473" s="91" t="s">
        <v>120</v>
      </c>
      <c r="D473" s="86" t="s">
        <v>11</v>
      </c>
      <c r="E473" s="29" t="s">
        <v>171</v>
      </c>
      <c r="F473" s="29"/>
      <c r="G473" s="6">
        <f>SUM(G474)</f>
        <v>65937</v>
      </c>
      <c r="H473" s="6">
        <f>SUM(H474)</f>
        <v>65031.8</v>
      </c>
      <c r="I473" s="9">
        <f t="shared" si="125"/>
        <v>98.627174424071455</v>
      </c>
      <c r="J473" s="34">
        <f t="shared" si="127"/>
        <v>-905.19999999999709</v>
      </c>
    </row>
    <row r="474" spans="1:10" ht="63.75">
      <c r="A474" s="43" t="s">
        <v>374</v>
      </c>
      <c r="B474" s="101">
        <v>871</v>
      </c>
      <c r="C474" s="92" t="s">
        <v>120</v>
      </c>
      <c r="D474" s="87" t="s">
        <v>11</v>
      </c>
      <c r="E474" s="31" t="s">
        <v>171</v>
      </c>
      <c r="F474" s="31">
        <v>600</v>
      </c>
      <c r="G474" s="5">
        <v>65937</v>
      </c>
      <c r="H474" s="5">
        <v>65031.8</v>
      </c>
      <c r="I474" s="11">
        <f t="shared" si="125"/>
        <v>98.627174424071455</v>
      </c>
      <c r="J474" s="35">
        <f t="shared" si="127"/>
        <v>-905.19999999999709</v>
      </c>
    </row>
    <row r="475" spans="1:10" ht="51">
      <c r="A475" s="39" t="s">
        <v>702</v>
      </c>
      <c r="B475" s="100">
        <v>871</v>
      </c>
      <c r="C475" s="91" t="s">
        <v>120</v>
      </c>
      <c r="D475" s="86" t="s">
        <v>11</v>
      </c>
      <c r="E475" s="29" t="s">
        <v>759</v>
      </c>
      <c r="F475" s="29"/>
      <c r="G475" s="6">
        <f>SUM(G476)</f>
        <v>2000</v>
      </c>
      <c r="H475" s="6">
        <f>SUM(H476)</f>
        <v>1700.5</v>
      </c>
      <c r="I475" s="9">
        <f t="shared" si="125"/>
        <v>85.024999999999991</v>
      </c>
      <c r="J475" s="34">
        <f t="shared" si="127"/>
        <v>-299.5</v>
      </c>
    </row>
    <row r="476" spans="1:10" ht="89.25">
      <c r="A476" s="43" t="s">
        <v>758</v>
      </c>
      <c r="B476" s="101">
        <v>871</v>
      </c>
      <c r="C476" s="92" t="s">
        <v>120</v>
      </c>
      <c r="D476" s="87" t="s">
        <v>11</v>
      </c>
      <c r="E476" s="31" t="s">
        <v>759</v>
      </c>
      <c r="F476" s="31">
        <v>600</v>
      </c>
      <c r="G476" s="5">
        <v>2000</v>
      </c>
      <c r="H476" s="5">
        <v>1700.5</v>
      </c>
      <c r="I476" s="11">
        <f t="shared" si="125"/>
        <v>85.024999999999991</v>
      </c>
      <c r="J476" s="35">
        <f t="shared" si="127"/>
        <v>-299.5</v>
      </c>
    </row>
    <row r="477" spans="1:10" ht="63.75">
      <c r="A477" s="39" t="s">
        <v>173</v>
      </c>
      <c r="B477" s="100">
        <v>871</v>
      </c>
      <c r="C477" s="91" t="s">
        <v>120</v>
      </c>
      <c r="D477" s="86" t="s">
        <v>11</v>
      </c>
      <c r="E477" s="29" t="s">
        <v>172</v>
      </c>
      <c r="F477" s="29"/>
      <c r="G477" s="6">
        <f>SUM(G478)</f>
        <v>50830.2</v>
      </c>
      <c r="H477" s="6">
        <f>SUM(H478)</f>
        <v>50830.2</v>
      </c>
      <c r="I477" s="9">
        <f t="shared" si="125"/>
        <v>100</v>
      </c>
      <c r="J477" s="34">
        <f t="shared" si="127"/>
        <v>0</v>
      </c>
    </row>
    <row r="478" spans="1:10" ht="102">
      <c r="A478" s="43" t="s">
        <v>373</v>
      </c>
      <c r="B478" s="101">
        <v>871</v>
      </c>
      <c r="C478" s="92" t="s">
        <v>120</v>
      </c>
      <c r="D478" s="87" t="s">
        <v>11</v>
      </c>
      <c r="E478" s="31" t="s">
        <v>172</v>
      </c>
      <c r="F478" s="31">
        <v>600</v>
      </c>
      <c r="G478" s="5">
        <v>50830.2</v>
      </c>
      <c r="H478" s="5">
        <v>50830.2</v>
      </c>
      <c r="I478" s="11">
        <f t="shared" si="125"/>
        <v>100</v>
      </c>
      <c r="J478" s="35">
        <f t="shared" si="127"/>
        <v>0</v>
      </c>
    </row>
    <row r="479" spans="1:10" ht="40.5">
      <c r="A479" s="41" t="s">
        <v>585</v>
      </c>
      <c r="B479" s="100">
        <v>871</v>
      </c>
      <c r="C479" s="91" t="s">
        <v>120</v>
      </c>
      <c r="D479" s="86" t="s">
        <v>11</v>
      </c>
      <c r="E479" s="29" t="s">
        <v>586</v>
      </c>
      <c r="F479" s="31"/>
      <c r="G479" s="6">
        <f>G480+G482+G484+G486</f>
        <v>8724.1</v>
      </c>
      <c r="H479" s="6">
        <f>H480+H482+H484+H486</f>
        <v>8674.5</v>
      </c>
      <c r="I479" s="9">
        <f t="shared" si="125"/>
        <v>99.431459978679754</v>
      </c>
      <c r="J479" s="34">
        <f t="shared" si="127"/>
        <v>-49.600000000000364</v>
      </c>
    </row>
    <row r="480" spans="1:10" ht="25.5">
      <c r="A480" s="39" t="s">
        <v>27</v>
      </c>
      <c r="B480" s="100">
        <v>871</v>
      </c>
      <c r="C480" s="91" t="s">
        <v>120</v>
      </c>
      <c r="D480" s="86" t="s">
        <v>11</v>
      </c>
      <c r="E480" s="29" t="s">
        <v>760</v>
      </c>
      <c r="F480" s="29"/>
      <c r="G480" s="6">
        <f>SUM(G481:G481)</f>
        <v>813.5</v>
      </c>
      <c r="H480" s="6">
        <f>SUM(H481:H481)</f>
        <v>813.3</v>
      </c>
      <c r="I480" s="9">
        <f t="shared" si="125"/>
        <v>99.975414874001217</v>
      </c>
      <c r="J480" s="34">
        <f t="shared" si="127"/>
        <v>-0.20000000000004547</v>
      </c>
    </row>
    <row r="481" spans="1:10" ht="63.75">
      <c r="A481" s="43" t="s">
        <v>763</v>
      </c>
      <c r="B481" s="101">
        <v>871</v>
      </c>
      <c r="C481" s="92" t="s">
        <v>120</v>
      </c>
      <c r="D481" s="87" t="s">
        <v>11</v>
      </c>
      <c r="E481" s="31" t="s">
        <v>760</v>
      </c>
      <c r="F481" s="31" t="s">
        <v>762</v>
      </c>
      <c r="G481" s="5">
        <v>813.5</v>
      </c>
      <c r="H481" s="5">
        <v>813.3</v>
      </c>
      <c r="I481" s="11">
        <f t="shared" si="125"/>
        <v>99.975414874001217</v>
      </c>
      <c r="J481" s="35">
        <f t="shared" si="127"/>
        <v>-0.20000000000004547</v>
      </c>
    </row>
    <row r="482" spans="1:10" ht="63.75">
      <c r="A482" s="39" t="s">
        <v>938</v>
      </c>
      <c r="B482" s="100">
        <v>871</v>
      </c>
      <c r="C482" s="91" t="s">
        <v>120</v>
      </c>
      <c r="D482" s="86" t="s">
        <v>11</v>
      </c>
      <c r="E482" s="29" t="s">
        <v>765</v>
      </c>
      <c r="F482" s="29"/>
      <c r="G482" s="6">
        <f>G483</f>
        <v>3612.5</v>
      </c>
      <c r="H482" s="6">
        <f>H483</f>
        <v>3563.2</v>
      </c>
      <c r="I482" s="9">
        <f t="shared" si="125"/>
        <v>98.635294117647049</v>
      </c>
      <c r="J482" s="34">
        <f t="shared" si="127"/>
        <v>-49.300000000000182</v>
      </c>
    </row>
    <row r="483" spans="1:10" ht="102">
      <c r="A483" s="43" t="s">
        <v>939</v>
      </c>
      <c r="B483" s="101">
        <v>871</v>
      </c>
      <c r="C483" s="92" t="s">
        <v>120</v>
      </c>
      <c r="D483" s="87" t="s">
        <v>11</v>
      </c>
      <c r="E483" s="31" t="s">
        <v>765</v>
      </c>
      <c r="F483" s="31" t="s">
        <v>762</v>
      </c>
      <c r="G483" s="5">
        <v>3612.5</v>
      </c>
      <c r="H483" s="5">
        <v>3563.2</v>
      </c>
      <c r="I483" s="11">
        <f t="shared" si="125"/>
        <v>98.635294117647049</v>
      </c>
      <c r="J483" s="35">
        <f t="shared" si="127"/>
        <v>-49.300000000000182</v>
      </c>
    </row>
    <row r="484" spans="1:10" ht="51">
      <c r="A484" s="39" t="s">
        <v>940</v>
      </c>
      <c r="B484" s="100">
        <v>871</v>
      </c>
      <c r="C484" s="91" t="s">
        <v>120</v>
      </c>
      <c r="D484" s="86" t="s">
        <v>11</v>
      </c>
      <c r="E484" s="29" t="s">
        <v>766</v>
      </c>
      <c r="F484" s="29"/>
      <c r="G484" s="6">
        <f>G485</f>
        <v>2089.1</v>
      </c>
      <c r="H484" s="6">
        <f>H485</f>
        <v>2089</v>
      </c>
      <c r="I484" s="9">
        <f t="shared" si="125"/>
        <v>99.99521324972477</v>
      </c>
      <c r="J484" s="34">
        <f t="shared" si="127"/>
        <v>-9.9999999999909051E-2</v>
      </c>
    </row>
    <row r="485" spans="1:10" ht="76.5">
      <c r="A485" s="43" t="s">
        <v>941</v>
      </c>
      <c r="B485" s="101">
        <v>871</v>
      </c>
      <c r="C485" s="92" t="s">
        <v>120</v>
      </c>
      <c r="D485" s="87" t="s">
        <v>11</v>
      </c>
      <c r="E485" s="31" t="s">
        <v>766</v>
      </c>
      <c r="F485" s="31" t="s">
        <v>762</v>
      </c>
      <c r="G485" s="5">
        <v>2089.1</v>
      </c>
      <c r="H485" s="5">
        <v>2089</v>
      </c>
      <c r="I485" s="11">
        <f t="shared" si="125"/>
        <v>99.99521324972477</v>
      </c>
      <c r="J485" s="35">
        <f t="shared" si="127"/>
        <v>-9.9999999999909051E-2</v>
      </c>
    </row>
    <row r="486" spans="1:10" ht="51">
      <c r="A486" s="39" t="s">
        <v>942</v>
      </c>
      <c r="B486" s="100">
        <v>871</v>
      </c>
      <c r="C486" s="91" t="s">
        <v>120</v>
      </c>
      <c r="D486" s="86" t="s">
        <v>11</v>
      </c>
      <c r="E486" s="29" t="s">
        <v>767</v>
      </c>
      <c r="F486" s="29"/>
      <c r="G486" s="6">
        <f>G487</f>
        <v>2209</v>
      </c>
      <c r="H486" s="6">
        <f>H487</f>
        <v>2209</v>
      </c>
      <c r="I486" s="9">
        <f t="shared" si="125"/>
        <v>100</v>
      </c>
      <c r="J486" s="34">
        <f t="shared" si="127"/>
        <v>0</v>
      </c>
    </row>
    <row r="487" spans="1:10" ht="76.5">
      <c r="A487" s="43" t="s">
        <v>943</v>
      </c>
      <c r="B487" s="101">
        <v>871</v>
      </c>
      <c r="C487" s="92" t="s">
        <v>120</v>
      </c>
      <c r="D487" s="87" t="s">
        <v>11</v>
      </c>
      <c r="E487" s="31" t="s">
        <v>767</v>
      </c>
      <c r="F487" s="31" t="s">
        <v>762</v>
      </c>
      <c r="G487" s="5">
        <v>2209</v>
      </c>
      <c r="H487" s="5">
        <v>2209</v>
      </c>
      <c r="I487" s="11">
        <f t="shared" si="125"/>
        <v>100</v>
      </c>
      <c r="J487" s="35">
        <f t="shared" si="127"/>
        <v>0</v>
      </c>
    </row>
    <row r="488" spans="1:10" ht="38.25">
      <c r="A488" s="42" t="s">
        <v>944</v>
      </c>
      <c r="B488" s="100">
        <v>871</v>
      </c>
      <c r="C488" s="91" t="s">
        <v>120</v>
      </c>
      <c r="D488" s="86" t="s">
        <v>11</v>
      </c>
      <c r="E488" s="29" t="s">
        <v>651</v>
      </c>
      <c r="F488" s="29"/>
      <c r="G488" s="6">
        <f>SUM(G489)</f>
        <v>3063.9</v>
      </c>
      <c r="H488" s="6">
        <f>SUM(H489)</f>
        <v>3063.9</v>
      </c>
      <c r="I488" s="9">
        <f t="shared" si="125"/>
        <v>100</v>
      </c>
      <c r="J488" s="34">
        <f t="shared" si="127"/>
        <v>0</v>
      </c>
    </row>
    <row r="489" spans="1:10" ht="38.25">
      <c r="A489" s="39" t="s">
        <v>175</v>
      </c>
      <c r="B489" s="100">
        <v>871</v>
      </c>
      <c r="C489" s="91" t="s">
        <v>120</v>
      </c>
      <c r="D489" s="86" t="s">
        <v>11</v>
      </c>
      <c r="E489" s="29" t="s">
        <v>174</v>
      </c>
      <c r="F489" s="29"/>
      <c r="G489" s="6">
        <f>SUM(G490)</f>
        <v>3063.9</v>
      </c>
      <c r="H489" s="6">
        <f>SUM(H490)</f>
        <v>3063.9</v>
      </c>
      <c r="I489" s="9">
        <f t="shared" si="125"/>
        <v>100</v>
      </c>
      <c r="J489" s="34">
        <f t="shared" si="127"/>
        <v>0</v>
      </c>
    </row>
    <row r="490" spans="1:10" ht="76.5">
      <c r="A490" s="43" t="s">
        <v>376</v>
      </c>
      <c r="B490" s="101">
        <v>871</v>
      </c>
      <c r="C490" s="92" t="s">
        <v>120</v>
      </c>
      <c r="D490" s="87" t="s">
        <v>11</v>
      </c>
      <c r="E490" s="31" t="s">
        <v>174</v>
      </c>
      <c r="F490" s="31">
        <v>600</v>
      </c>
      <c r="G490" s="5">
        <v>3063.9</v>
      </c>
      <c r="H490" s="5">
        <v>3063.9</v>
      </c>
      <c r="I490" s="11">
        <f t="shared" si="125"/>
        <v>100</v>
      </c>
      <c r="J490" s="35">
        <f t="shared" si="127"/>
        <v>0</v>
      </c>
    </row>
    <row r="491" spans="1:10">
      <c r="A491" s="39" t="s">
        <v>125</v>
      </c>
      <c r="B491" s="100">
        <v>871</v>
      </c>
      <c r="C491" s="91" t="s">
        <v>120</v>
      </c>
      <c r="D491" s="86" t="s">
        <v>13</v>
      </c>
      <c r="E491" s="29"/>
      <c r="F491" s="29"/>
      <c r="G491" s="6">
        <f>G492+G518</f>
        <v>428137.89999999997</v>
      </c>
      <c r="H491" s="6">
        <f>H492+H518</f>
        <v>426702.10000000003</v>
      </c>
      <c r="I491" s="9">
        <f t="shared" si="125"/>
        <v>99.664640761773271</v>
      </c>
      <c r="J491" s="34">
        <f t="shared" si="127"/>
        <v>-1435.7999999999302</v>
      </c>
    </row>
    <row r="492" spans="1:10" ht="38.25">
      <c r="A492" s="40" t="s">
        <v>523</v>
      </c>
      <c r="B492" s="100">
        <v>871</v>
      </c>
      <c r="C492" s="91" t="s">
        <v>120</v>
      </c>
      <c r="D492" s="86" t="s">
        <v>13</v>
      </c>
      <c r="E492" s="29" t="s">
        <v>13</v>
      </c>
      <c r="F492" s="29"/>
      <c r="G492" s="6">
        <f>G493</f>
        <v>428017.89999999997</v>
      </c>
      <c r="H492" s="6">
        <f>H493</f>
        <v>426588.10000000003</v>
      </c>
      <c r="I492" s="9">
        <f t="shared" si="125"/>
        <v>99.665948550282607</v>
      </c>
      <c r="J492" s="34">
        <f t="shared" si="127"/>
        <v>-1429.7999999999302</v>
      </c>
    </row>
    <row r="493" spans="1:10" ht="27">
      <c r="A493" s="41" t="s">
        <v>526</v>
      </c>
      <c r="B493" s="100">
        <v>871</v>
      </c>
      <c r="C493" s="91" t="s">
        <v>120</v>
      </c>
      <c r="D493" s="86" t="s">
        <v>13</v>
      </c>
      <c r="E493" s="29" t="s">
        <v>527</v>
      </c>
      <c r="F493" s="29"/>
      <c r="G493" s="6">
        <f>G494+G509</f>
        <v>428017.89999999997</v>
      </c>
      <c r="H493" s="6">
        <f>H494+H509</f>
        <v>426588.10000000003</v>
      </c>
      <c r="I493" s="9">
        <f t="shared" si="125"/>
        <v>99.665948550282607</v>
      </c>
      <c r="J493" s="34">
        <f t="shared" si="127"/>
        <v>-1429.7999999999302</v>
      </c>
    </row>
    <row r="494" spans="1:10" ht="25.5">
      <c r="A494" s="42" t="s">
        <v>945</v>
      </c>
      <c r="B494" s="100">
        <v>871</v>
      </c>
      <c r="C494" s="91" t="s">
        <v>120</v>
      </c>
      <c r="D494" s="86" t="s">
        <v>13</v>
      </c>
      <c r="E494" s="29" t="s">
        <v>652</v>
      </c>
      <c r="F494" s="29"/>
      <c r="G494" s="6">
        <f>G495+G499+G501+G503+G505+G507</f>
        <v>424018.1</v>
      </c>
      <c r="H494" s="6">
        <f>H495+H499+H501+H503+H505+H507</f>
        <v>422618.80000000005</v>
      </c>
      <c r="I494" s="9">
        <f t="shared" si="125"/>
        <v>99.669990502763923</v>
      </c>
      <c r="J494" s="34">
        <f t="shared" si="127"/>
        <v>-1399.2999999999302</v>
      </c>
    </row>
    <row r="495" spans="1:10" ht="25.5">
      <c r="A495" s="39" t="s">
        <v>46</v>
      </c>
      <c r="B495" s="100">
        <v>871</v>
      </c>
      <c r="C495" s="91" t="s">
        <v>120</v>
      </c>
      <c r="D495" s="86" t="s">
        <v>13</v>
      </c>
      <c r="E495" s="29" t="s">
        <v>176</v>
      </c>
      <c r="F495" s="29"/>
      <c r="G495" s="6">
        <f>SUM(G496:G498)</f>
        <v>92109.099999999991</v>
      </c>
      <c r="H495" s="6">
        <f>SUM(H496:H498)</f>
        <v>92011</v>
      </c>
      <c r="I495" s="9">
        <f t="shared" si="125"/>
        <v>99.893495865229397</v>
      </c>
      <c r="J495" s="34">
        <f t="shared" si="127"/>
        <v>-98.099999999991269</v>
      </c>
    </row>
    <row r="496" spans="1:10" ht="63.75">
      <c r="A496" s="43" t="s">
        <v>350</v>
      </c>
      <c r="B496" s="101">
        <v>871</v>
      </c>
      <c r="C496" s="92" t="s">
        <v>120</v>
      </c>
      <c r="D496" s="87" t="s">
        <v>13</v>
      </c>
      <c r="E496" s="31" t="s">
        <v>176</v>
      </c>
      <c r="F496" s="31">
        <v>200</v>
      </c>
      <c r="G496" s="5">
        <v>255.3</v>
      </c>
      <c r="H496" s="5">
        <v>255.2</v>
      </c>
      <c r="I496" s="11">
        <f t="shared" si="125"/>
        <v>99.960830395613002</v>
      </c>
      <c r="J496" s="35">
        <f t="shared" si="127"/>
        <v>-0.10000000000002274</v>
      </c>
    </row>
    <row r="497" spans="1:10" ht="51">
      <c r="A497" s="43" t="s">
        <v>393</v>
      </c>
      <c r="B497" s="101">
        <v>871</v>
      </c>
      <c r="C497" s="92" t="s">
        <v>120</v>
      </c>
      <c r="D497" s="87" t="s">
        <v>13</v>
      </c>
      <c r="E497" s="31" t="s">
        <v>176</v>
      </c>
      <c r="F497" s="31">
        <v>300</v>
      </c>
      <c r="G497" s="5">
        <v>225.4</v>
      </c>
      <c r="H497" s="5">
        <v>225.4</v>
      </c>
      <c r="I497" s="11">
        <f t="shared" si="125"/>
        <v>100</v>
      </c>
      <c r="J497" s="35">
        <f t="shared" si="127"/>
        <v>0</v>
      </c>
    </row>
    <row r="498" spans="1:10" ht="63.75">
      <c r="A498" s="43" t="s">
        <v>375</v>
      </c>
      <c r="B498" s="101">
        <v>871</v>
      </c>
      <c r="C498" s="92" t="s">
        <v>120</v>
      </c>
      <c r="D498" s="87" t="s">
        <v>13</v>
      </c>
      <c r="E498" s="31" t="s">
        <v>176</v>
      </c>
      <c r="F498" s="31">
        <v>600</v>
      </c>
      <c r="G498" s="5">
        <v>91628.4</v>
      </c>
      <c r="H498" s="5">
        <v>91530.4</v>
      </c>
      <c r="I498" s="11">
        <f t="shared" si="125"/>
        <v>99.893046260766312</v>
      </c>
      <c r="J498" s="35">
        <f t="shared" si="127"/>
        <v>-98</v>
      </c>
    </row>
    <row r="499" spans="1:10" ht="25.5">
      <c r="A499" s="39" t="s">
        <v>34</v>
      </c>
      <c r="B499" s="100">
        <v>871</v>
      </c>
      <c r="C499" s="91" t="s">
        <v>120</v>
      </c>
      <c r="D499" s="86" t="s">
        <v>13</v>
      </c>
      <c r="E499" s="29" t="s">
        <v>177</v>
      </c>
      <c r="F499" s="29"/>
      <c r="G499" s="6">
        <f>G500</f>
        <v>250</v>
      </c>
      <c r="H499" s="6">
        <f>H500</f>
        <v>249.4</v>
      </c>
      <c r="I499" s="9">
        <f t="shared" si="125"/>
        <v>99.76</v>
      </c>
      <c r="J499" s="34">
        <f t="shared" si="127"/>
        <v>-0.59999999999999432</v>
      </c>
    </row>
    <row r="500" spans="1:10" ht="63.75">
      <c r="A500" s="43" t="s">
        <v>774</v>
      </c>
      <c r="B500" s="101">
        <v>871</v>
      </c>
      <c r="C500" s="92" t="s">
        <v>120</v>
      </c>
      <c r="D500" s="87" t="s">
        <v>13</v>
      </c>
      <c r="E500" s="31" t="s">
        <v>177</v>
      </c>
      <c r="F500" s="31" t="s">
        <v>762</v>
      </c>
      <c r="G500" s="5">
        <v>250</v>
      </c>
      <c r="H500" s="5">
        <v>249.4</v>
      </c>
      <c r="I500" s="11">
        <f t="shared" si="125"/>
        <v>99.76</v>
      </c>
      <c r="J500" s="35">
        <f t="shared" si="127"/>
        <v>-0.59999999999999432</v>
      </c>
    </row>
    <row r="501" spans="1:10" ht="63.75">
      <c r="A501" s="39" t="s">
        <v>182</v>
      </c>
      <c r="B501" s="100">
        <v>871</v>
      </c>
      <c r="C501" s="91" t="s">
        <v>120</v>
      </c>
      <c r="D501" s="86" t="s">
        <v>13</v>
      </c>
      <c r="E501" s="29" t="s">
        <v>768</v>
      </c>
      <c r="F501" s="29"/>
      <c r="G501" s="6">
        <f>G502</f>
        <v>17577</v>
      </c>
      <c r="H501" s="6">
        <f>H502</f>
        <v>16349.3</v>
      </c>
      <c r="I501" s="9">
        <f t="shared" si="125"/>
        <v>93.015304090572897</v>
      </c>
      <c r="J501" s="34">
        <f t="shared" si="127"/>
        <v>-1227.7000000000007</v>
      </c>
    </row>
    <row r="502" spans="1:10" ht="89.25">
      <c r="A502" s="43" t="s">
        <v>380</v>
      </c>
      <c r="B502" s="101">
        <v>871</v>
      </c>
      <c r="C502" s="92" t="s">
        <v>120</v>
      </c>
      <c r="D502" s="87" t="s">
        <v>13</v>
      </c>
      <c r="E502" s="31" t="s">
        <v>768</v>
      </c>
      <c r="F502" s="31" t="s">
        <v>762</v>
      </c>
      <c r="G502" s="5">
        <v>17577</v>
      </c>
      <c r="H502" s="5">
        <v>16349.3</v>
      </c>
      <c r="I502" s="11">
        <f t="shared" si="125"/>
        <v>93.015304090572897</v>
      </c>
      <c r="J502" s="35">
        <f t="shared" si="127"/>
        <v>-1227.7000000000007</v>
      </c>
    </row>
    <row r="503" spans="1:10" ht="25.5">
      <c r="A503" s="39" t="s">
        <v>179</v>
      </c>
      <c r="B503" s="100">
        <v>871</v>
      </c>
      <c r="C503" s="91" t="s">
        <v>120</v>
      </c>
      <c r="D503" s="86" t="s">
        <v>13</v>
      </c>
      <c r="E503" s="29" t="s">
        <v>178</v>
      </c>
      <c r="F503" s="29"/>
      <c r="G503" s="6">
        <f>SUM(G504)</f>
        <v>302331</v>
      </c>
      <c r="H503" s="6">
        <f>SUM(H504)</f>
        <v>302331</v>
      </c>
      <c r="I503" s="9">
        <f t="shared" si="125"/>
        <v>100</v>
      </c>
      <c r="J503" s="34">
        <f t="shared" si="127"/>
        <v>0</v>
      </c>
    </row>
    <row r="504" spans="1:10" ht="63.75">
      <c r="A504" s="43" t="s">
        <v>378</v>
      </c>
      <c r="B504" s="101">
        <v>871</v>
      </c>
      <c r="C504" s="92" t="s">
        <v>120</v>
      </c>
      <c r="D504" s="87" t="s">
        <v>13</v>
      </c>
      <c r="E504" s="31" t="s">
        <v>178</v>
      </c>
      <c r="F504" s="31">
        <v>600</v>
      </c>
      <c r="G504" s="5">
        <v>302331</v>
      </c>
      <c r="H504" s="5">
        <v>302331</v>
      </c>
      <c r="I504" s="11">
        <f t="shared" si="125"/>
        <v>100</v>
      </c>
      <c r="J504" s="35">
        <f t="shared" si="127"/>
        <v>0</v>
      </c>
    </row>
    <row r="505" spans="1:10" ht="63.75">
      <c r="A505" s="39" t="s">
        <v>181</v>
      </c>
      <c r="B505" s="100">
        <v>871</v>
      </c>
      <c r="C505" s="91" t="s">
        <v>120</v>
      </c>
      <c r="D505" s="86" t="s">
        <v>13</v>
      </c>
      <c r="E505" s="29" t="s">
        <v>180</v>
      </c>
      <c r="F505" s="29"/>
      <c r="G505" s="6">
        <f>SUM(G506)</f>
        <v>1930.7</v>
      </c>
      <c r="H505" s="6">
        <f>SUM(H506)</f>
        <v>1875.7</v>
      </c>
      <c r="I505" s="9">
        <f t="shared" si="125"/>
        <v>97.151292277412338</v>
      </c>
      <c r="J505" s="34">
        <f t="shared" si="127"/>
        <v>-55</v>
      </c>
    </row>
    <row r="506" spans="1:10" ht="102">
      <c r="A506" s="43" t="s">
        <v>377</v>
      </c>
      <c r="B506" s="101">
        <v>871</v>
      </c>
      <c r="C506" s="92" t="s">
        <v>120</v>
      </c>
      <c r="D506" s="87" t="s">
        <v>13</v>
      </c>
      <c r="E506" s="31" t="s">
        <v>180</v>
      </c>
      <c r="F506" s="31">
        <v>600</v>
      </c>
      <c r="G506" s="5">
        <v>1930.7</v>
      </c>
      <c r="H506" s="5">
        <v>1875.7</v>
      </c>
      <c r="I506" s="11">
        <f t="shared" si="125"/>
        <v>97.151292277412338</v>
      </c>
      <c r="J506" s="35">
        <f t="shared" si="127"/>
        <v>-55</v>
      </c>
    </row>
    <row r="507" spans="1:10" ht="51">
      <c r="A507" s="39" t="s">
        <v>184</v>
      </c>
      <c r="B507" s="100">
        <v>871</v>
      </c>
      <c r="C507" s="91" t="s">
        <v>120</v>
      </c>
      <c r="D507" s="86" t="s">
        <v>13</v>
      </c>
      <c r="E507" s="29" t="s">
        <v>183</v>
      </c>
      <c r="F507" s="29"/>
      <c r="G507" s="6">
        <f>SUM(G508)</f>
        <v>9820.2999999999993</v>
      </c>
      <c r="H507" s="6">
        <f>SUM(H508)</f>
        <v>9802.4</v>
      </c>
      <c r="I507" s="9">
        <f t="shared" si="125"/>
        <v>99.817724509434541</v>
      </c>
      <c r="J507" s="34">
        <f t="shared" si="127"/>
        <v>-17.899999999999636</v>
      </c>
    </row>
    <row r="508" spans="1:10" ht="89.25">
      <c r="A508" s="43" t="s">
        <v>379</v>
      </c>
      <c r="B508" s="101">
        <v>871</v>
      </c>
      <c r="C508" s="92" t="s">
        <v>120</v>
      </c>
      <c r="D508" s="87" t="s">
        <v>13</v>
      </c>
      <c r="E508" s="31" t="s">
        <v>183</v>
      </c>
      <c r="F508" s="31">
        <v>600</v>
      </c>
      <c r="G508" s="5">
        <v>9820.2999999999993</v>
      </c>
      <c r="H508" s="5">
        <v>9802.4</v>
      </c>
      <c r="I508" s="11">
        <f t="shared" si="125"/>
        <v>99.817724509434541</v>
      </c>
      <c r="J508" s="35">
        <f t="shared" si="127"/>
        <v>-17.899999999999636</v>
      </c>
    </row>
    <row r="509" spans="1:10" ht="38.25">
      <c r="A509" s="42" t="s">
        <v>928</v>
      </c>
      <c r="B509" s="100">
        <v>871</v>
      </c>
      <c r="C509" s="91" t="s">
        <v>120</v>
      </c>
      <c r="D509" s="86" t="s">
        <v>13</v>
      </c>
      <c r="E509" s="29" t="s">
        <v>653</v>
      </c>
      <c r="F509" s="29"/>
      <c r="G509" s="6">
        <f>G510+G514+G516+G512</f>
        <v>3999.8</v>
      </c>
      <c r="H509" s="6">
        <f>H510+H514+H516+H512</f>
        <v>3969.3</v>
      </c>
      <c r="I509" s="9">
        <f t="shared" si="125"/>
        <v>99.23746187309365</v>
      </c>
      <c r="J509" s="34">
        <f t="shared" si="127"/>
        <v>-30.5</v>
      </c>
    </row>
    <row r="510" spans="1:10" ht="25.5">
      <c r="A510" s="39" t="s">
        <v>27</v>
      </c>
      <c r="B510" s="100">
        <v>871</v>
      </c>
      <c r="C510" s="91" t="s">
        <v>120</v>
      </c>
      <c r="D510" s="86" t="s">
        <v>13</v>
      </c>
      <c r="E510" s="29" t="s">
        <v>185</v>
      </c>
      <c r="F510" s="29"/>
      <c r="G510" s="6">
        <f>G511</f>
        <v>3307.5</v>
      </c>
      <c r="H510" s="6">
        <f>H511</f>
        <v>3277</v>
      </c>
      <c r="I510" s="9">
        <f t="shared" si="125"/>
        <v>99.077853363567641</v>
      </c>
      <c r="J510" s="34">
        <f t="shared" si="127"/>
        <v>-30.5</v>
      </c>
    </row>
    <row r="511" spans="1:10" ht="63.75">
      <c r="A511" s="43" t="s">
        <v>770</v>
      </c>
      <c r="B511" s="101">
        <v>871</v>
      </c>
      <c r="C511" s="92" t="s">
        <v>120</v>
      </c>
      <c r="D511" s="87" t="s">
        <v>13</v>
      </c>
      <c r="E511" s="31" t="s">
        <v>185</v>
      </c>
      <c r="F511" s="31" t="s">
        <v>762</v>
      </c>
      <c r="G511" s="5">
        <v>3307.5</v>
      </c>
      <c r="H511" s="5">
        <v>3277</v>
      </c>
      <c r="I511" s="11">
        <f t="shared" si="125"/>
        <v>99.077853363567641</v>
      </c>
      <c r="J511" s="35">
        <f t="shared" si="127"/>
        <v>-30.5</v>
      </c>
    </row>
    <row r="512" spans="1:10" ht="63.75">
      <c r="A512" s="39" t="s">
        <v>845</v>
      </c>
      <c r="B512" s="100">
        <v>871</v>
      </c>
      <c r="C512" s="91" t="s">
        <v>120</v>
      </c>
      <c r="D512" s="86" t="s">
        <v>13</v>
      </c>
      <c r="E512" s="29" t="s">
        <v>844</v>
      </c>
      <c r="F512" s="29" t="s">
        <v>762</v>
      </c>
      <c r="G512" s="6">
        <f>G513</f>
        <v>183.1</v>
      </c>
      <c r="H512" s="6">
        <f>H513</f>
        <v>183.1</v>
      </c>
      <c r="I512" s="9">
        <f t="shared" si="125"/>
        <v>100</v>
      </c>
      <c r="J512" s="34">
        <f t="shared" si="127"/>
        <v>0</v>
      </c>
    </row>
    <row r="513" spans="1:10" ht="102">
      <c r="A513" s="43" t="s">
        <v>846</v>
      </c>
      <c r="B513" s="101">
        <v>871</v>
      </c>
      <c r="C513" s="92" t="s">
        <v>120</v>
      </c>
      <c r="D513" s="87" t="s">
        <v>13</v>
      </c>
      <c r="E513" s="31" t="s">
        <v>185</v>
      </c>
      <c r="F513" s="31" t="s">
        <v>762</v>
      </c>
      <c r="G513" s="5">
        <v>183.1</v>
      </c>
      <c r="H513" s="5">
        <v>183.1</v>
      </c>
      <c r="I513" s="11">
        <f t="shared" si="125"/>
        <v>100</v>
      </c>
      <c r="J513" s="35">
        <f t="shared" si="127"/>
        <v>0</v>
      </c>
    </row>
    <row r="514" spans="1:10" ht="25.5">
      <c r="A514" s="39" t="s">
        <v>123</v>
      </c>
      <c r="B514" s="100">
        <v>871</v>
      </c>
      <c r="C514" s="91" t="s">
        <v>120</v>
      </c>
      <c r="D514" s="86" t="s">
        <v>13</v>
      </c>
      <c r="E514" s="29" t="s">
        <v>127</v>
      </c>
      <c r="F514" s="29"/>
      <c r="G514" s="6">
        <f>SUM(G515:G515)</f>
        <v>458.3</v>
      </c>
      <c r="H514" s="6">
        <f>SUM(H515:H515)</f>
        <v>458.3</v>
      </c>
      <c r="I514" s="9">
        <f t="shared" si="125"/>
        <v>100</v>
      </c>
      <c r="J514" s="34">
        <f t="shared" si="127"/>
        <v>0</v>
      </c>
    </row>
    <row r="515" spans="1:10" ht="63.75">
      <c r="A515" s="43" t="s">
        <v>372</v>
      </c>
      <c r="B515" s="101">
        <v>871</v>
      </c>
      <c r="C515" s="92" t="s">
        <v>120</v>
      </c>
      <c r="D515" s="87" t="s">
        <v>13</v>
      </c>
      <c r="E515" s="31" t="s">
        <v>127</v>
      </c>
      <c r="F515" s="31">
        <v>600</v>
      </c>
      <c r="G515" s="5">
        <v>458.3</v>
      </c>
      <c r="H515" s="5">
        <v>458.3</v>
      </c>
      <c r="I515" s="11">
        <f t="shared" si="125"/>
        <v>100</v>
      </c>
      <c r="J515" s="35">
        <f t="shared" si="127"/>
        <v>0</v>
      </c>
    </row>
    <row r="516" spans="1:10" ht="38.25">
      <c r="A516" s="39" t="s">
        <v>124</v>
      </c>
      <c r="B516" s="100">
        <v>871</v>
      </c>
      <c r="C516" s="91" t="s">
        <v>120</v>
      </c>
      <c r="D516" s="86" t="s">
        <v>13</v>
      </c>
      <c r="E516" s="29" t="s">
        <v>128</v>
      </c>
      <c r="F516" s="29"/>
      <c r="G516" s="6">
        <f>SUM(G517:G517)</f>
        <v>50.9</v>
      </c>
      <c r="H516" s="6">
        <f>SUM(H517:H517)</f>
        <v>50.9</v>
      </c>
      <c r="I516" s="9">
        <f t="shared" si="125"/>
        <v>100</v>
      </c>
      <c r="J516" s="34">
        <f t="shared" si="127"/>
        <v>0</v>
      </c>
    </row>
    <row r="517" spans="1:10" ht="76.5">
      <c r="A517" s="43" t="s">
        <v>371</v>
      </c>
      <c r="B517" s="101">
        <v>871</v>
      </c>
      <c r="C517" s="92" t="s">
        <v>120</v>
      </c>
      <c r="D517" s="87" t="s">
        <v>13</v>
      </c>
      <c r="E517" s="31" t="s">
        <v>128</v>
      </c>
      <c r="F517" s="31">
        <v>600</v>
      </c>
      <c r="G517" s="5">
        <v>50.9</v>
      </c>
      <c r="H517" s="5">
        <v>50.9</v>
      </c>
      <c r="I517" s="11">
        <f t="shared" si="125"/>
        <v>100</v>
      </c>
      <c r="J517" s="35">
        <f t="shared" si="127"/>
        <v>0</v>
      </c>
    </row>
    <row r="518" spans="1:10" ht="38.25">
      <c r="A518" s="39" t="s">
        <v>946</v>
      </c>
      <c r="B518" s="100">
        <v>871</v>
      </c>
      <c r="C518" s="91" t="s">
        <v>120</v>
      </c>
      <c r="D518" s="86" t="s">
        <v>13</v>
      </c>
      <c r="E518" s="29" t="s">
        <v>35</v>
      </c>
      <c r="F518" s="29"/>
      <c r="G518" s="6">
        <f t="shared" ref="G518:H521" si="128">G519</f>
        <v>120</v>
      </c>
      <c r="H518" s="6">
        <f t="shared" si="128"/>
        <v>114</v>
      </c>
      <c r="I518" s="11">
        <f t="shared" si="125"/>
        <v>95</v>
      </c>
      <c r="J518" s="35">
        <f t="shared" si="127"/>
        <v>-6</v>
      </c>
    </row>
    <row r="519" spans="1:10" ht="25.5">
      <c r="A519" s="39" t="s">
        <v>947</v>
      </c>
      <c r="B519" s="100">
        <v>871</v>
      </c>
      <c r="C519" s="91" t="s">
        <v>120</v>
      </c>
      <c r="D519" s="86" t="s">
        <v>13</v>
      </c>
      <c r="E519" s="29" t="s">
        <v>771</v>
      </c>
      <c r="F519" s="29"/>
      <c r="G519" s="6">
        <f t="shared" si="128"/>
        <v>120</v>
      </c>
      <c r="H519" s="6">
        <f t="shared" si="128"/>
        <v>114</v>
      </c>
      <c r="I519" s="11">
        <f t="shared" ref="I519:I533" si="129">H519/G519*100</f>
        <v>95</v>
      </c>
      <c r="J519" s="35">
        <f t="shared" ref="J519:J533" si="130">H519-G519</f>
        <v>-6</v>
      </c>
    </row>
    <row r="520" spans="1:10" ht="51">
      <c r="A520" s="39" t="s">
        <v>948</v>
      </c>
      <c r="B520" s="100">
        <v>871</v>
      </c>
      <c r="C520" s="91" t="s">
        <v>120</v>
      </c>
      <c r="D520" s="86" t="s">
        <v>13</v>
      </c>
      <c r="E520" s="29" t="s">
        <v>772</v>
      </c>
      <c r="F520" s="29"/>
      <c r="G520" s="6">
        <f t="shared" si="128"/>
        <v>120</v>
      </c>
      <c r="H520" s="6">
        <f t="shared" si="128"/>
        <v>114</v>
      </c>
      <c r="I520" s="11">
        <f t="shared" si="129"/>
        <v>95</v>
      </c>
      <c r="J520" s="35">
        <f t="shared" si="130"/>
        <v>-6</v>
      </c>
    </row>
    <row r="521" spans="1:10">
      <c r="A521" s="39" t="s">
        <v>40</v>
      </c>
      <c r="B521" s="100">
        <v>871</v>
      </c>
      <c r="C521" s="91" t="s">
        <v>120</v>
      </c>
      <c r="D521" s="86" t="s">
        <v>13</v>
      </c>
      <c r="E521" s="29" t="s">
        <v>773</v>
      </c>
      <c r="F521" s="29"/>
      <c r="G521" s="6">
        <f t="shared" si="128"/>
        <v>120</v>
      </c>
      <c r="H521" s="6">
        <f t="shared" si="128"/>
        <v>114</v>
      </c>
      <c r="I521" s="11">
        <f t="shared" si="129"/>
        <v>95</v>
      </c>
      <c r="J521" s="35">
        <f t="shared" si="130"/>
        <v>-6</v>
      </c>
    </row>
    <row r="522" spans="1:10" ht="38.25">
      <c r="A522" s="43" t="s">
        <v>349</v>
      </c>
      <c r="B522" s="101">
        <v>871</v>
      </c>
      <c r="C522" s="92" t="s">
        <v>120</v>
      </c>
      <c r="D522" s="87" t="s">
        <v>13</v>
      </c>
      <c r="E522" s="31" t="s">
        <v>795</v>
      </c>
      <c r="F522" s="31" t="s">
        <v>318</v>
      </c>
      <c r="G522" s="5">
        <v>120</v>
      </c>
      <c r="H522" s="5">
        <v>114</v>
      </c>
      <c r="I522" s="11">
        <f t="shared" si="129"/>
        <v>95</v>
      </c>
      <c r="J522" s="35">
        <f t="shared" si="130"/>
        <v>-6</v>
      </c>
    </row>
    <row r="523" spans="1:10">
      <c r="A523" s="39" t="s">
        <v>186</v>
      </c>
      <c r="B523" s="100">
        <v>871</v>
      </c>
      <c r="C523" s="91" t="s">
        <v>120</v>
      </c>
      <c r="D523" s="86" t="s">
        <v>17</v>
      </c>
      <c r="E523" s="29"/>
      <c r="F523" s="29"/>
      <c r="G523" s="6">
        <f t="shared" ref="G523:H525" si="131">G524</f>
        <v>11647.5</v>
      </c>
      <c r="H523" s="6">
        <f t="shared" si="131"/>
        <v>11482.4</v>
      </c>
      <c r="I523" s="9">
        <f t="shared" si="129"/>
        <v>98.582528439579306</v>
      </c>
      <c r="J523" s="34">
        <f t="shared" si="130"/>
        <v>-165.10000000000036</v>
      </c>
    </row>
    <row r="524" spans="1:10" ht="38.25">
      <c r="A524" s="40" t="s">
        <v>523</v>
      </c>
      <c r="B524" s="100">
        <v>871</v>
      </c>
      <c r="C524" s="91" t="s">
        <v>120</v>
      </c>
      <c r="D524" s="86" t="s">
        <v>17</v>
      </c>
      <c r="E524" s="29" t="s">
        <v>13</v>
      </c>
      <c r="F524" s="29"/>
      <c r="G524" s="6">
        <f t="shared" si="131"/>
        <v>11647.5</v>
      </c>
      <c r="H524" s="6">
        <f t="shared" si="131"/>
        <v>11482.4</v>
      </c>
      <c r="I524" s="9">
        <f t="shared" si="129"/>
        <v>98.582528439579306</v>
      </c>
      <c r="J524" s="34">
        <f t="shared" si="130"/>
        <v>-165.10000000000036</v>
      </c>
    </row>
    <row r="525" spans="1:10" ht="40.5">
      <c r="A525" s="44" t="s">
        <v>529</v>
      </c>
      <c r="B525" s="100">
        <v>871</v>
      </c>
      <c r="C525" s="91" t="s">
        <v>120</v>
      </c>
      <c r="D525" s="86" t="s">
        <v>17</v>
      </c>
      <c r="E525" s="29" t="s">
        <v>528</v>
      </c>
      <c r="F525" s="29"/>
      <c r="G525" s="6">
        <f t="shared" si="131"/>
        <v>11647.5</v>
      </c>
      <c r="H525" s="6">
        <f t="shared" si="131"/>
        <v>11482.4</v>
      </c>
      <c r="I525" s="9">
        <f t="shared" si="129"/>
        <v>98.582528439579306</v>
      </c>
      <c r="J525" s="34">
        <f t="shared" si="130"/>
        <v>-165.10000000000036</v>
      </c>
    </row>
    <row r="526" spans="1:10" ht="51">
      <c r="A526" s="42" t="s">
        <v>601</v>
      </c>
      <c r="B526" s="100">
        <v>871</v>
      </c>
      <c r="C526" s="91" t="s">
        <v>120</v>
      </c>
      <c r="D526" s="86" t="s">
        <v>17</v>
      </c>
      <c r="E526" s="29" t="s">
        <v>654</v>
      </c>
      <c r="F526" s="29"/>
      <c r="G526" s="6">
        <f>G527+G529</f>
        <v>11647.5</v>
      </c>
      <c r="H526" s="6">
        <f>H527+H529</f>
        <v>11482.4</v>
      </c>
      <c r="I526" s="9">
        <f t="shared" si="129"/>
        <v>98.582528439579306</v>
      </c>
      <c r="J526" s="34">
        <f t="shared" si="130"/>
        <v>-165.10000000000036</v>
      </c>
    </row>
    <row r="527" spans="1:10" ht="25.5">
      <c r="A527" s="39" t="s">
        <v>46</v>
      </c>
      <c r="B527" s="100">
        <v>871</v>
      </c>
      <c r="C527" s="91" t="s">
        <v>120</v>
      </c>
      <c r="D527" s="86" t="s">
        <v>17</v>
      </c>
      <c r="E527" s="29" t="s">
        <v>188</v>
      </c>
      <c r="F527" s="29"/>
      <c r="G527" s="6">
        <f>SUM(G528)</f>
        <v>11553</v>
      </c>
      <c r="H527" s="6">
        <f>SUM(H528)</f>
        <v>11387.9</v>
      </c>
      <c r="I527" s="9">
        <f t="shared" si="129"/>
        <v>98.570933956548075</v>
      </c>
      <c r="J527" s="34">
        <f t="shared" si="130"/>
        <v>-165.10000000000036</v>
      </c>
    </row>
    <row r="528" spans="1:10" ht="63.75">
      <c r="A528" s="43" t="s">
        <v>375</v>
      </c>
      <c r="B528" s="101">
        <v>871</v>
      </c>
      <c r="C528" s="92" t="s">
        <v>120</v>
      </c>
      <c r="D528" s="87" t="s">
        <v>17</v>
      </c>
      <c r="E528" s="31" t="s">
        <v>188</v>
      </c>
      <c r="F528" s="31">
        <v>600</v>
      </c>
      <c r="G528" s="5">
        <v>11553</v>
      </c>
      <c r="H528" s="5">
        <v>11387.9</v>
      </c>
      <c r="I528" s="11">
        <f t="shared" si="129"/>
        <v>98.570933956548075</v>
      </c>
      <c r="J528" s="35">
        <f t="shared" si="130"/>
        <v>-165.10000000000036</v>
      </c>
    </row>
    <row r="529" spans="1:10" ht="51">
      <c r="A529" s="39" t="s">
        <v>702</v>
      </c>
      <c r="B529" s="100">
        <v>871</v>
      </c>
      <c r="C529" s="91" t="s">
        <v>120</v>
      </c>
      <c r="D529" s="86" t="s">
        <v>17</v>
      </c>
      <c r="E529" s="29" t="s">
        <v>776</v>
      </c>
      <c r="F529" s="29"/>
      <c r="G529" s="6">
        <f>G530</f>
        <v>94.5</v>
      </c>
      <c r="H529" s="6">
        <f>H530</f>
        <v>94.5</v>
      </c>
      <c r="I529" s="11">
        <f t="shared" si="129"/>
        <v>100</v>
      </c>
      <c r="J529" s="35">
        <f t="shared" si="130"/>
        <v>0</v>
      </c>
    </row>
    <row r="530" spans="1:10" ht="89.25">
      <c r="A530" s="43" t="s">
        <v>758</v>
      </c>
      <c r="B530" s="101">
        <v>871</v>
      </c>
      <c r="C530" s="92" t="s">
        <v>120</v>
      </c>
      <c r="D530" s="87" t="s">
        <v>17</v>
      </c>
      <c r="E530" s="31" t="s">
        <v>776</v>
      </c>
      <c r="F530" s="31" t="s">
        <v>762</v>
      </c>
      <c r="G530" s="5">
        <v>94.5</v>
      </c>
      <c r="H530" s="5">
        <v>94.5</v>
      </c>
      <c r="I530" s="11">
        <f t="shared" si="129"/>
        <v>100</v>
      </c>
      <c r="J530" s="35">
        <f t="shared" si="130"/>
        <v>0</v>
      </c>
    </row>
    <row r="531" spans="1:10" ht="38.25">
      <c r="A531" s="39" t="s">
        <v>129</v>
      </c>
      <c r="B531" s="100">
        <v>871</v>
      </c>
      <c r="C531" s="91" t="s">
        <v>120</v>
      </c>
      <c r="D531" s="86" t="s">
        <v>28</v>
      </c>
      <c r="E531" s="29"/>
      <c r="F531" s="29"/>
      <c r="G531" s="6">
        <f>G532</f>
        <v>68</v>
      </c>
      <c r="H531" s="6">
        <f>H532</f>
        <v>59.6</v>
      </c>
      <c r="I531" s="9">
        <f t="shared" si="129"/>
        <v>87.647058823529406</v>
      </c>
      <c r="J531" s="34">
        <f t="shared" si="130"/>
        <v>-8.3999999999999986</v>
      </c>
    </row>
    <row r="532" spans="1:10" ht="38.25">
      <c r="A532" s="40" t="s">
        <v>523</v>
      </c>
      <c r="B532" s="100">
        <v>871</v>
      </c>
      <c r="C532" s="91" t="s">
        <v>120</v>
      </c>
      <c r="D532" s="86" t="s">
        <v>28</v>
      </c>
      <c r="E532" s="29" t="s">
        <v>13</v>
      </c>
      <c r="F532" s="29"/>
      <c r="G532" s="6">
        <f t="shared" ref="G532:H535" si="132">G533</f>
        <v>68</v>
      </c>
      <c r="H532" s="6">
        <f t="shared" si="132"/>
        <v>59.6</v>
      </c>
      <c r="I532" s="9">
        <f t="shared" si="129"/>
        <v>87.647058823529406</v>
      </c>
      <c r="J532" s="34">
        <f t="shared" si="130"/>
        <v>-8.3999999999999986</v>
      </c>
    </row>
    <row r="533" spans="1:10" ht="27">
      <c r="A533" s="41" t="s">
        <v>491</v>
      </c>
      <c r="B533" s="100">
        <v>871</v>
      </c>
      <c r="C533" s="91" t="s">
        <v>120</v>
      </c>
      <c r="D533" s="86" t="s">
        <v>28</v>
      </c>
      <c r="E533" s="29" t="s">
        <v>530</v>
      </c>
      <c r="F533" s="29"/>
      <c r="G533" s="6">
        <f>G535</f>
        <v>68</v>
      </c>
      <c r="H533" s="6">
        <f>H535</f>
        <v>59.6</v>
      </c>
      <c r="I533" s="9">
        <f t="shared" si="129"/>
        <v>87.647058823529406</v>
      </c>
      <c r="J533" s="34">
        <f t="shared" si="130"/>
        <v>-8.3999999999999986</v>
      </c>
    </row>
    <row r="534" spans="1:10" ht="38.25">
      <c r="A534" s="42" t="s">
        <v>949</v>
      </c>
      <c r="B534" s="100">
        <v>871</v>
      </c>
      <c r="C534" s="91" t="s">
        <v>120</v>
      </c>
      <c r="D534" s="86" t="s">
        <v>28</v>
      </c>
      <c r="E534" s="29" t="s">
        <v>888</v>
      </c>
      <c r="F534" s="29"/>
      <c r="G534" s="6">
        <f t="shared" si="132"/>
        <v>68</v>
      </c>
      <c r="H534" s="6">
        <f t="shared" si="132"/>
        <v>59.6</v>
      </c>
      <c r="I534" s="9">
        <f>H534/G534*100</f>
        <v>87.647058823529406</v>
      </c>
      <c r="J534" s="34">
        <f>H534-G534</f>
        <v>-8.3999999999999986</v>
      </c>
    </row>
    <row r="535" spans="1:10" ht="38.25">
      <c r="A535" s="39" t="s">
        <v>131</v>
      </c>
      <c r="B535" s="100">
        <v>871</v>
      </c>
      <c r="C535" s="91" t="s">
        <v>120</v>
      </c>
      <c r="D535" s="86" t="s">
        <v>28</v>
      </c>
      <c r="E535" s="29" t="s">
        <v>189</v>
      </c>
      <c r="F535" s="29"/>
      <c r="G535" s="6">
        <f t="shared" si="132"/>
        <v>68</v>
      </c>
      <c r="H535" s="6">
        <f t="shared" si="132"/>
        <v>59.6</v>
      </c>
      <c r="I535" s="9">
        <f>H535/G535*100</f>
        <v>87.647058823529406</v>
      </c>
      <c r="J535" s="34">
        <f>H535-G535</f>
        <v>-8.3999999999999986</v>
      </c>
    </row>
    <row r="536" spans="1:10" ht="114.75">
      <c r="A536" s="43" t="s">
        <v>332</v>
      </c>
      <c r="B536" s="101">
        <v>871</v>
      </c>
      <c r="C536" s="92" t="s">
        <v>120</v>
      </c>
      <c r="D536" s="87" t="s">
        <v>28</v>
      </c>
      <c r="E536" s="31" t="s">
        <v>189</v>
      </c>
      <c r="F536" s="31">
        <v>100</v>
      </c>
      <c r="G536" s="5">
        <v>68</v>
      </c>
      <c r="H536" s="5">
        <v>59.6</v>
      </c>
      <c r="I536" s="11">
        <f>H536/G536*100</f>
        <v>87.647058823529406</v>
      </c>
      <c r="J536" s="35">
        <f>H536-G536</f>
        <v>-8.3999999999999986</v>
      </c>
    </row>
    <row r="537" spans="1:10">
      <c r="A537" s="39" t="s">
        <v>190</v>
      </c>
      <c r="B537" s="100">
        <v>871</v>
      </c>
      <c r="C537" s="91" t="s">
        <v>120</v>
      </c>
      <c r="D537" s="86" t="s">
        <v>120</v>
      </c>
      <c r="E537" s="29"/>
      <c r="F537" s="29"/>
      <c r="G537" s="6">
        <f>G538</f>
        <v>2117.4</v>
      </c>
      <c r="H537" s="6">
        <f>H538</f>
        <v>2116.1</v>
      </c>
      <c r="I537" s="9">
        <f t="shared" ref="I537:I545" si="133">H537/G537*100</f>
        <v>99.938603948238409</v>
      </c>
      <c r="J537" s="34">
        <f t="shared" ref="J537:J545" si="134">H537-G537</f>
        <v>-1.3000000000001819</v>
      </c>
    </row>
    <row r="538" spans="1:10" ht="38.25">
      <c r="A538" s="40" t="s">
        <v>523</v>
      </c>
      <c r="B538" s="100">
        <v>871</v>
      </c>
      <c r="C538" s="91" t="s">
        <v>120</v>
      </c>
      <c r="D538" s="86" t="s">
        <v>120</v>
      </c>
      <c r="E538" s="29" t="s">
        <v>13</v>
      </c>
      <c r="F538" s="29"/>
      <c r="G538" s="6">
        <f>G539</f>
        <v>2117.4</v>
      </c>
      <c r="H538" s="6">
        <f>H539</f>
        <v>2116.1</v>
      </c>
      <c r="I538" s="9">
        <f t="shared" si="133"/>
        <v>99.938603948238409</v>
      </c>
      <c r="J538" s="34">
        <f t="shared" si="134"/>
        <v>-1.3000000000001819</v>
      </c>
    </row>
    <row r="539" spans="1:10" ht="40.5">
      <c r="A539" s="41" t="s">
        <v>535</v>
      </c>
      <c r="B539" s="100">
        <v>871</v>
      </c>
      <c r="C539" s="91" t="s">
        <v>120</v>
      </c>
      <c r="D539" s="86" t="s">
        <v>120</v>
      </c>
      <c r="E539" s="29" t="s">
        <v>534</v>
      </c>
      <c r="F539" s="29"/>
      <c r="G539" s="6">
        <f>G541+G543</f>
        <v>2117.4</v>
      </c>
      <c r="H539" s="6">
        <f>H541+H543</f>
        <v>2116.1</v>
      </c>
      <c r="I539" s="9">
        <f t="shared" si="133"/>
        <v>99.938603948238409</v>
      </c>
      <c r="J539" s="34">
        <f t="shared" si="134"/>
        <v>-1.3000000000001819</v>
      </c>
    </row>
    <row r="540" spans="1:10" ht="25.5">
      <c r="A540" s="42" t="s">
        <v>950</v>
      </c>
      <c r="B540" s="100">
        <v>871</v>
      </c>
      <c r="C540" s="91" t="s">
        <v>120</v>
      </c>
      <c r="D540" s="86" t="s">
        <v>120</v>
      </c>
      <c r="E540" s="29" t="s">
        <v>655</v>
      </c>
      <c r="F540" s="29"/>
      <c r="G540" s="6">
        <f>G541+G543</f>
        <v>2117.4</v>
      </c>
      <c r="H540" s="6">
        <f>H541+H543</f>
        <v>2116.1</v>
      </c>
      <c r="I540" s="9">
        <f t="shared" si="133"/>
        <v>99.938603948238409</v>
      </c>
      <c r="J540" s="34">
        <f t="shared" si="134"/>
        <v>-1.3000000000001819</v>
      </c>
    </row>
    <row r="541" spans="1:10" ht="25.5">
      <c r="A541" s="39" t="s">
        <v>192</v>
      </c>
      <c r="B541" s="100">
        <v>871</v>
      </c>
      <c r="C541" s="91" t="s">
        <v>120</v>
      </c>
      <c r="D541" s="86" t="s">
        <v>120</v>
      </c>
      <c r="E541" s="29" t="s">
        <v>191</v>
      </c>
      <c r="F541" s="29"/>
      <c r="G541" s="6">
        <f>SUM(G542)</f>
        <v>1783.4</v>
      </c>
      <c r="H541" s="6">
        <f>SUM(H542)</f>
        <v>1782.1</v>
      </c>
      <c r="I541" s="9">
        <f t="shared" si="133"/>
        <v>99.927105528765267</v>
      </c>
      <c r="J541" s="34">
        <f t="shared" si="134"/>
        <v>-1.3000000000001819</v>
      </c>
    </row>
    <row r="542" spans="1:10" ht="63.75">
      <c r="A542" s="43" t="s">
        <v>381</v>
      </c>
      <c r="B542" s="101">
        <v>871</v>
      </c>
      <c r="C542" s="92" t="s">
        <v>120</v>
      </c>
      <c r="D542" s="87" t="s">
        <v>120</v>
      </c>
      <c r="E542" s="31" t="s">
        <v>191</v>
      </c>
      <c r="F542" s="31">
        <v>600</v>
      </c>
      <c r="G542" s="5">
        <v>1783.4</v>
      </c>
      <c r="H542" s="5">
        <v>1782.1</v>
      </c>
      <c r="I542" s="11">
        <f t="shared" si="133"/>
        <v>99.927105528765267</v>
      </c>
      <c r="J542" s="35">
        <f t="shared" si="134"/>
        <v>-1.3000000000001819</v>
      </c>
    </row>
    <row r="543" spans="1:10" ht="25.5">
      <c r="A543" s="39" t="s">
        <v>194</v>
      </c>
      <c r="B543" s="100">
        <v>871</v>
      </c>
      <c r="C543" s="91" t="s">
        <v>120</v>
      </c>
      <c r="D543" s="86" t="s">
        <v>120</v>
      </c>
      <c r="E543" s="29" t="s">
        <v>193</v>
      </c>
      <c r="F543" s="29"/>
      <c r="G543" s="6">
        <f>SUM(G544)</f>
        <v>334</v>
      </c>
      <c r="H543" s="6">
        <f>SUM(H544)</f>
        <v>334</v>
      </c>
      <c r="I543" s="9">
        <f t="shared" si="133"/>
        <v>100</v>
      </c>
      <c r="J543" s="34">
        <f t="shared" si="134"/>
        <v>0</v>
      </c>
    </row>
    <row r="544" spans="1:10" ht="51">
      <c r="A544" s="43" t="s">
        <v>382</v>
      </c>
      <c r="B544" s="101">
        <v>871</v>
      </c>
      <c r="C544" s="92" t="s">
        <v>120</v>
      </c>
      <c r="D544" s="87" t="s">
        <v>120</v>
      </c>
      <c r="E544" s="31" t="s">
        <v>193</v>
      </c>
      <c r="F544" s="31">
        <v>600</v>
      </c>
      <c r="G544" s="5">
        <v>334</v>
      </c>
      <c r="H544" s="5">
        <v>334</v>
      </c>
      <c r="I544" s="11">
        <f t="shared" si="133"/>
        <v>100</v>
      </c>
      <c r="J544" s="35">
        <f t="shared" si="134"/>
        <v>0</v>
      </c>
    </row>
    <row r="545" spans="1:10">
      <c r="A545" s="39" t="s">
        <v>132</v>
      </c>
      <c r="B545" s="100">
        <v>871</v>
      </c>
      <c r="C545" s="91" t="s">
        <v>120</v>
      </c>
      <c r="D545" s="86" t="s">
        <v>51</v>
      </c>
      <c r="E545" s="29"/>
      <c r="F545" s="29"/>
      <c r="G545" s="6">
        <f>G546</f>
        <v>28230</v>
      </c>
      <c r="H545" s="6">
        <f>H546</f>
        <v>27318.800000000003</v>
      </c>
      <c r="I545" s="9">
        <f t="shared" si="133"/>
        <v>96.772228126106981</v>
      </c>
      <c r="J545" s="35">
        <f t="shared" si="134"/>
        <v>-911.19999999999709</v>
      </c>
    </row>
    <row r="546" spans="1:10" ht="38.25">
      <c r="A546" s="40" t="s">
        <v>523</v>
      </c>
      <c r="B546" s="100">
        <v>871</v>
      </c>
      <c r="C546" s="91" t="s">
        <v>120</v>
      </c>
      <c r="D546" s="86" t="s">
        <v>51</v>
      </c>
      <c r="E546" s="29" t="s">
        <v>13</v>
      </c>
      <c r="F546" s="29"/>
      <c r="G546" s="6">
        <f>G547+G555</f>
        <v>28230</v>
      </c>
      <c r="H546" s="6">
        <f>H547+H555</f>
        <v>27318.800000000003</v>
      </c>
      <c r="I546" s="9">
        <f t="shared" ref="I546:I563" si="135">H546/G546*100</f>
        <v>96.772228126106981</v>
      </c>
      <c r="J546" s="34">
        <f t="shared" ref="J546:J563" si="136">H546-G546</f>
        <v>-911.19999999999709</v>
      </c>
    </row>
    <row r="547" spans="1:10" ht="27">
      <c r="A547" s="41" t="s">
        <v>541</v>
      </c>
      <c r="B547" s="100">
        <v>871</v>
      </c>
      <c r="C547" s="91" t="s">
        <v>120</v>
      </c>
      <c r="D547" s="86" t="s">
        <v>51</v>
      </c>
      <c r="E547" s="29" t="s">
        <v>542</v>
      </c>
      <c r="F547" s="29"/>
      <c r="G547" s="6">
        <f>G548</f>
        <v>20755.3</v>
      </c>
      <c r="H547" s="6">
        <f>H548</f>
        <v>20059.900000000001</v>
      </c>
      <c r="I547" s="9">
        <f t="shared" si="135"/>
        <v>96.649530481371045</v>
      </c>
      <c r="J547" s="34">
        <f t="shared" si="136"/>
        <v>-695.39999999999782</v>
      </c>
    </row>
    <row r="548" spans="1:10" ht="51">
      <c r="A548" s="42" t="s">
        <v>951</v>
      </c>
      <c r="B548" s="100">
        <v>871</v>
      </c>
      <c r="C548" s="91" t="s">
        <v>120</v>
      </c>
      <c r="D548" s="86" t="s">
        <v>51</v>
      </c>
      <c r="E548" s="29" t="s">
        <v>660</v>
      </c>
      <c r="F548" s="29"/>
      <c r="G548" s="6">
        <f>G549+G553</f>
        <v>20755.3</v>
      </c>
      <c r="H548" s="6">
        <f>H549+H553</f>
        <v>20059.900000000001</v>
      </c>
      <c r="I548" s="9">
        <f t="shared" si="135"/>
        <v>96.649530481371045</v>
      </c>
      <c r="J548" s="34">
        <f t="shared" si="136"/>
        <v>-695.39999999999782</v>
      </c>
    </row>
    <row r="549" spans="1:10" ht="25.5">
      <c r="A549" s="39" t="s">
        <v>46</v>
      </c>
      <c r="B549" s="100">
        <v>871</v>
      </c>
      <c r="C549" s="91" t="s">
        <v>120</v>
      </c>
      <c r="D549" s="86" t="s">
        <v>51</v>
      </c>
      <c r="E549" s="29" t="s">
        <v>195</v>
      </c>
      <c r="F549" s="29"/>
      <c r="G549" s="6">
        <f>SUM(G550:G552)</f>
        <v>20717.8</v>
      </c>
      <c r="H549" s="6">
        <f>SUM(H550:H552)</f>
        <v>20022.400000000001</v>
      </c>
      <c r="I549" s="9">
        <f t="shared" si="135"/>
        <v>96.643466005077769</v>
      </c>
      <c r="J549" s="34">
        <f t="shared" si="136"/>
        <v>-695.39999999999782</v>
      </c>
    </row>
    <row r="550" spans="1:10" ht="102">
      <c r="A550" s="43" t="s">
        <v>326</v>
      </c>
      <c r="B550" s="101">
        <v>871</v>
      </c>
      <c r="C550" s="92" t="s">
        <v>120</v>
      </c>
      <c r="D550" s="87" t="s">
        <v>51</v>
      </c>
      <c r="E550" s="31" t="s">
        <v>195</v>
      </c>
      <c r="F550" s="31">
        <v>100</v>
      </c>
      <c r="G550" s="5">
        <v>17319.099999999999</v>
      </c>
      <c r="H550" s="5">
        <v>17232</v>
      </c>
      <c r="I550" s="11">
        <f t="shared" si="135"/>
        <v>99.497087031081293</v>
      </c>
      <c r="J550" s="35">
        <f t="shared" si="136"/>
        <v>-87.099999999998545</v>
      </c>
    </row>
    <row r="551" spans="1:10" ht="63.75">
      <c r="A551" s="43" t="s">
        <v>350</v>
      </c>
      <c r="B551" s="101">
        <v>871</v>
      </c>
      <c r="C551" s="92" t="s">
        <v>120</v>
      </c>
      <c r="D551" s="87" t="s">
        <v>51</v>
      </c>
      <c r="E551" s="31" t="s">
        <v>195</v>
      </c>
      <c r="F551" s="31">
        <v>200</v>
      </c>
      <c r="G551" s="5">
        <v>3381.7</v>
      </c>
      <c r="H551" s="5">
        <v>2784.4</v>
      </c>
      <c r="I551" s="11">
        <f t="shared" si="135"/>
        <v>82.337285980424056</v>
      </c>
      <c r="J551" s="35">
        <f t="shared" si="136"/>
        <v>-597.29999999999973</v>
      </c>
    </row>
    <row r="552" spans="1:10" ht="38.25">
      <c r="A552" s="43" t="s">
        <v>358</v>
      </c>
      <c r="B552" s="101">
        <v>871</v>
      </c>
      <c r="C552" s="92" t="s">
        <v>120</v>
      </c>
      <c r="D552" s="87" t="s">
        <v>51</v>
      </c>
      <c r="E552" s="31" t="s">
        <v>195</v>
      </c>
      <c r="F552" s="31">
        <v>800</v>
      </c>
      <c r="G552" s="5">
        <v>17</v>
      </c>
      <c r="H552" s="5">
        <v>6</v>
      </c>
      <c r="I552" s="11">
        <f t="shared" si="135"/>
        <v>35.294117647058826</v>
      </c>
      <c r="J552" s="35">
        <f t="shared" si="136"/>
        <v>-11</v>
      </c>
    </row>
    <row r="553" spans="1:10" ht="51">
      <c r="A553" s="39" t="s">
        <v>702</v>
      </c>
      <c r="B553" s="100">
        <v>871</v>
      </c>
      <c r="C553" s="91" t="s">
        <v>120</v>
      </c>
      <c r="D553" s="86" t="s">
        <v>51</v>
      </c>
      <c r="E553" s="29" t="s">
        <v>782</v>
      </c>
      <c r="F553" s="31"/>
      <c r="G553" s="6">
        <f>G554</f>
        <v>37.5</v>
      </c>
      <c r="H553" s="6">
        <f>H554</f>
        <v>37.5</v>
      </c>
      <c r="I553" s="9">
        <f t="shared" si="135"/>
        <v>100</v>
      </c>
      <c r="J553" s="34">
        <f t="shared" si="136"/>
        <v>0</v>
      </c>
    </row>
    <row r="554" spans="1:10" ht="127.5">
      <c r="A554" s="43" t="s">
        <v>781</v>
      </c>
      <c r="B554" s="101">
        <v>871</v>
      </c>
      <c r="C554" s="92" t="s">
        <v>120</v>
      </c>
      <c r="D554" s="87" t="s">
        <v>51</v>
      </c>
      <c r="E554" s="31" t="s">
        <v>782</v>
      </c>
      <c r="F554" s="31" t="s">
        <v>317</v>
      </c>
      <c r="G554" s="5">
        <v>37.5</v>
      </c>
      <c r="H554" s="5">
        <v>37.5</v>
      </c>
      <c r="I554" s="11">
        <f t="shared" si="135"/>
        <v>100</v>
      </c>
      <c r="J554" s="35">
        <f t="shared" si="136"/>
        <v>0</v>
      </c>
    </row>
    <row r="555" spans="1:10" ht="27">
      <c r="A555" s="41" t="s">
        <v>522</v>
      </c>
      <c r="B555" s="100">
        <v>871</v>
      </c>
      <c r="C555" s="91" t="s">
        <v>120</v>
      </c>
      <c r="D555" s="86" t="s">
        <v>51</v>
      </c>
      <c r="E555" s="29" t="s">
        <v>530</v>
      </c>
      <c r="F555" s="29"/>
      <c r="G555" s="6">
        <f>G557+G559</f>
        <v>7474.7</v>
      </c>
      <c r="H555" s="6">
        <f>H557+H559</f>
        <v>7258.9</v>
      </c>
      <c r="I555" s="9">
        <f t="shared" si="135"/>
        <v>97.112927609134815</v>
      </c>
      <c r="J555" s="34">
        <f t="shared" si="136"/>
        <v>-215.80000000000018</v>
      </c>
    </row>
    <row r="556" spans="1:10" ht="38.25">
      <c r="A556" s="42" t="s">
        <v>594</v>
      </c>
      <c r="B556" s="100">
        <v>871</v>
      </c>
      <c r="C556" s="91" t="s">
        <v>120</v>
      </c>
      <c r="D556" s="86" t="s">
        <v>51</v>
      </c>
      <c r="E556" s="29" t="s">
        <v>661</v>
      </c>
      <c r="F556" s="29"/>
      <c r="G556" s="6">
        <f>G557+G559</f>
        <v>7474.7</v>
      </c>
      <c r="H556" s="6">
        <f>H557+H559</f>
        <v>7258.9</v>
      </c>
      <c r="I556" s="9">
        <f t="shared" si="135"/>
        <v>97.112927609134815</v>
      </c>
      <c r="J556" s="34">
        <f t="shared" si="136"/>
        <v>-215.80000000000018</v>
      </c>
    </row>
    <row r="557" spans="1:10" ht="25.5">
      <c r="A557" s="39" t="s">
        <v>27</v>
      </c>
      <c r="B557" s="100">
        <v>871</v>
      </c>
      <c r="C557" s="91" t="s">
        <v>120</v>
      </c>
      <c r="D557" s="86" t="s">
        <v>51</v>
      </c>
      <c r="E557" s="29" t="s">
        <v>783</v>
      </c>
      <c r="F557" s="29"/>
      <c r="G557" s="6">
        <f>SUM(G558)</f>
        <v>294.39999999999998</v>
      </c>
      <c r="H557" s="6">
        <f>SUM(H558)</f>
        <v>293.39999999999998</v>
      </c>
      <c r="I557" s="9">
        <f t="shared" si="135"/>
        <v>99.660326086956516</v>
      </c>
      <c r="J557" s="34">
        <f t="shared" si="136"/>
        <v>-1</v>
      </c>
    </row>
    <row r="558" spans="1:10" ht="51">
      <c r="A558" s="43" t="s">
        <v>346</v>
      </c>
      <c r="B558" s="101">
        <v>871</v>
      </c>
      <c r="C558" s="92" t="s">
        <v>120</v>
      </c>
      <c r="D558" s="87" t="s">
        <v>51</v>
      </c>
      <c r="E558" s="31" t="s">
        <v>783</v>
      </c>
      <c r="F558" s="31">
        <v>200</v>
      </c>
      <c r="G558" s="5">
        <v>294.39999999999998</v>
      </c>
      <c r="H558" s="5">
        <v>293.39999999999998</v>
      </c>
      <c r="I558" s="11">
        <f t="shared" si="135"/>
        <v>99.660326086956516</v>
      </c>
      <c r="J558" s="35">
        <f t="shared" si="136"/>
        <v>-1</v>
      </c>
    </row>
    <row r="559" spans="1:10" ht="25.5">
      <c r="A559" s="39" t="s">
        <v>20</v>
      </c>
      <c r="B559" s="100">
        <v>871</v>
      </c>
      <c r="C559" s="91" t="s">
        <v>120</v>
      </c>
      <c r="D559" s="86" t="s">
        <v>51</v>
      </c>
      <c r="E559" s="29" t="s">
        <v>196</v>
      </c>
      <c r="F559" s="29"/>
      <c r="G559" s="6">
        <f>SUM(G560:G562)</f>
        <v>7180.3</v>
      </c>
      <c r="H559" s="6">
        <f>SUM(H560:H562)</f>
        <v>6965.5</v>
      </c>
      <c r="I559" s="9">
        <f t="shared" si="135"/>
        <v>97.008481539768525</v>
      </c>
      <c r="J559" s="34">
        <f t="shared" si="136"/>
        <v>-214.80000000000018</v>
      </c>
    </row>
    <row r="560" spans="1:10" ht="102">
      <c r="A560" s="43" t="s">
        <v>324</v>
      </c>
      <c r="B560" s="101">
        <v>871</v>
      </c>
      <c r="C560" s="92" t="s">
        <v>120</v>
      </c>
      <c r="D560" s="87" t="s">
        <v>51</v>
      </c>
      <c r="E560" s="31" t="s">
        <v>196</v>
      </c>
      <c r="F560" s="31">
        <v>100</v>
      </c>
      <c r="G560" s="5">
        <v>5384.8</v>
      </c>
      <c r="H560" s="5">
        <v>5354.9</v>
      </c>
      <c r="I560" s="11">
        <f t="shared" si="135"/>
        <v>99.444733323428906</v>
      </c>
      <c r="J560" s="35">
        <f t="shared" si="136"/>
        <v>-29.900000000000546</v>
      </c>
    </row>
    <row r="561" spans="1:10" ht="51">
      <c r="A561" s="43" t="s">
        <v>344</v>
      </c>
      <c r="B561" s="101">
        <v>871</v>
      </c>
      <c r="C561" s="92" t="s">
        <v>120</v>
      </c>
      <c r="D561" s="87" t="s">
        <v>51</v>
      </c>
      <c r="E561" s="31" t="s">
        <v>196</v>
      </c>
      <c r="F561" s="31">
        <v>200</v>
      </c>
      <c r="G561" s="5">
        <v>1720.5</v>
      </c>
      <c r="H561" s="5">
        <v>1539.8</v>
      </c>
      <c r="I561" s="11">
        <f t="shared" si="135"/>
        <v>89.497239174658532</v>
      </c>
      <c r="J561" s="35">
        <f t="shared" si="136"/>
        <v>-180.70000000000005</v>
      </c>
    </row>
    <row r="562" spans="1:10" ht="38.25">
      <c r="A562" s="43" t="s">
        <v>354</v>
      </c>
      <c r="B562" s="101">
        <v>871</v>
      </c>
      <c r="C562" s="92" t="s">
        <v>120</v>
      </c>
      <c r="D562" s="87" t="s">
        <v>51</v>
      </c>
      <c r="E562" s="31" t="s">
        <v>196</v>
      </c>
      <c r="F562" s="31">
        <v>800</v>
      </c>
      <c r="G562" s="5">
        <v>75</v>
      </c>
      <c r="H562" s="5">
        <v>70.8</v>
      </c>
      <c r="I562" s="11">
        <f t="shared" si="135"/>
        <v>94.399999999999991</v>
      </c>
      <c r="J562" s="35">
        <f t="shared" si="136"/>
        <v>-4.2000000000000028</v>
      </c>
    </row>
    <row r="563" spans="1:10">
      <c r="A563" s="39" t="s">
        <v>141</v>
      </c>
      <c r="B563" s="100">
        <v>871</v>
      </c>
      <c r="C563" s="91" t="s">
        <v>6</v>
      </c>
      <c r="D563" s="86"/>
      <c r="E563" s="29"/>
      <c r="F563" s="29"/>
      <c r="G563" s="6">
        <f>G564+G585+G591</f>
        <v>33074</v>
      </c>
      <c r="H563" s="6">
        <f>H564+H585+H591</f>
        <v>31084.100000000002</v>
      </c>
      <c r="I563" s="9">
        <f t="shared" si="135"/>
        <v>93.983491564370809</v>
      </c>
      <c r="J563" s="34">
        <f t="shared" si="136"/>
        <v>-1989.8999999999978</v>
      </c>
    </row>
    <row r="564" spans="1:10">
      <c r="A564" s="39" t="s">
        <v>142</v>
      </c>
      <c r="B564" s="100">
        <v>871</v>
      </c>
      <c r="C564" s="91" t="s">
        <v>6</v>
      </c>
      <c r="D564" s="86" t="s">
        <v>17</v>
      </c>
      <c r="E564" s="29"/>
      <c r="F564" s="29"/>
      <c r="G564" s="6">
        <f>G565+G581</f>
        <v>27844.400000000001</v>
      </c>
      <c r="H564" s="6">
        <f>H565+H581</f>
        <v>25981.9</v>
      </c>
      <c r="I564" s="9">
        <f t="shared" ref="I564:I571" si="137">H564/G564*100</f>
        <v>93.311042794960571</v>
      </c>
      <c r="J564" s="34">
        <f t="shared" ref="J564:J571" si="138">H564-G564</f>
        <v>-1862.5</v>
      </c>
    </row>
    <row r="565" spans="1:10" ht="38.25">
      <c r="A565" s="40" t="s">
        <v>523</v>
      </c>
      <c r="B565" s="100">
        <v>871</v>
      </c>
      <c r="C565" s="91" t="s">
        <v>6</v>
      </c>
      <c r="D565" s="86" t="s">
        <v>17</v>
      </c>
      <c r="E565" s="29" t="s">
        <v>13</v>
      </c>
      <c r="F565" s="29"/>
      <c r="G565" s="6">
        <f>G566+G571+G576</f>
        <v>19268.000000000004</v>
      </c>
      <c r="H565" s="6">
        <f>H566+H571+H576</f>
        <v>19268.000000000004</v>
      </c>
      <c r="I565" s="9">
        <f t="shared" si="137"/>
        <v>100</v>
      </c>
      <c r="J565" s="34">
        <f t="shared" si="138"/>
        <v>0</v>
      </c>
    </row>
    <row r="566" spans="1:10" ht="27">
      <c r="A566" s="45" t="s">
        <v>557</v>
      </c>
      <c r="B566" s="100">
        <v>871</v>
      </c>
      <c r="C566" s="91" t="s">
        <v>6</v>
      </c>
      <c r="D566" s="86" t="s">
        <v>17</v>
      </c>
      <c r="E566" s="29" t="s">
        <v>525</v>
      </c>
      <c r="F566" s="29"/>
      <c r="G566" s="6">
        <f>G568</f>
        <v>3838.9</v>
      </c>
      <c r="H566" s="6">
        <f>H568</f>
        <v>3838.9</v>
      </c>
      <c r="I566" s="9">
        <f t="shared" si="137"/>
        <v>100</v>
      </c>
      <c r="J566" s="34">
        <f t="shared" si="138"/>
        <v>0</v>
      </c>
    </row>
    <row r="567" spans="1:10" ht="25.5">
      <c r="A567" s="42" t="s">
        <v>952</v>
      </c>
      <c r="B567" s="100">
        <v>871</v>
      </c>
      <c r="C567" s="91" t="s">
        <v>6</v>
      </c>
      <c r="D567" s="86" t="s">
        <v>17</v>
      </c>
      <c r="E567" s="29" t="s">
        <v>673</v>
      </c>
      <c r="F567" s="29"/>
      <c r="G567" s="6">
        <f>G568</f>
        <v>3838.9</v>
      </c>
      <c r="H567" s="6">
        <f>H568</f>
        <v>3838.9</v>
      </c>
      <c r="I567" s="9">
        <f t="shared" si="137"/>
        <v>100</v>
      </c>
      <c r="J567" s="34">
        <f t="shared" si="138"/>
        <v>0</v>
      </c>
    </row>
    <row r="568" spans="1:10" ht="102">
      <c r="A568" s="39" t="s">
        <v>198</v>
      </c>
      <c r="B568" s="100">
        <v>871</v>
      </c>
      <c r="C568" s="91" t="s">
        <v>6</v>
      </c>
      <c r="D568" s="86" t="s">
        <v>17</v>
      </c>
      <c r="E568" s="29" t="s">
        <v>197</v>
      </c>
      <c r="F568" s="29"/>
      <c r="G568" s="6">
        <f>SUM(G569:G570)</f>
        <v>3838.9</v>
      </c>
      <c r="H568" s="6">
        <f>SUM(H569:H570)</f>
        <v>3838.9</v>
      </c>
      <c r="I568" s="9">
        <f t="shared" si="137"/>
        <v>100</v>
      </c>
      <c r="J568" s="34">
        <f t="shared" si="138"/>
        <v>0</v>
      </c>
    </row>
    <row r="569" spans="1:10" ht="165.75">
      <c r="A569" s="43" t="s">
        <v>333</v>
      </c>
      <c r="B569" s="101">
        <v>871</v>
      </c>
      <c r="C569" s="92" t="s">
        <v>6</v>
      </c>
      <c r="D569" s="87" t="s">
        <v>17</v>
      </c>
      <c r="E569" s="31" t="s">
        <v>197</v>
      </c>
      <c r="F569" s="31">
        <v>100</v>
      </c>
      <c r="G569" s="5">
        <v>3191.5</v>
      </c>
      <c r="H569" s="5">
        <v>3191.5</v>
      </c>
      <c r="I569" s="11">
        <f t="shared" si="137"/>
        <v>100</v>
      </c>
      <c r="J569" s="35">
        <f t="shared" si="138"/>
        <v>0</v>
      </c>
    </row>
    <row r="570" spans="1:10" ht="114.75">
      <c r="A570" s="43" t="s">
        <v>394</v>
      </c>
      <c r="B570" s="101">
        <v>871</v>
      </c>
      <c r="C570" s="92" t="s">
        <v>6</v>
      </c>
      <c r="D570" s="87" t="s">
        <v>17</v>
      </c>
      <c r="E570" s="31" t="s">
        <v>197</v>
      </c>
      <c r="F570" s="31">
        <v>300</v>
      </c>
      <c r="G570" s="5">
        <v>647.4</v>
      </c>
      <c r="H570" s="5">
        <v>647.4</v>
      </c>
      <c r="I570" s="11">
        <f t="shared" si="137"/>
        <v>100</v>
      </c>
      <c r="J570" s="35">
        <f t="shared" si="138"/>
        <v>0</v>
      </c>
    </row>
    <row r="571" spans="1:10" ht="27">
      <c r="A571" s="45" t="s">
        <v>558</v>
      </c>
      <c r="B571" s="100">
        <v>871</v>
      </c>
      <c r="C571" s="91" t="s">
        <v>6</v>
      </c>
      <c r="D571" s="86" t="s">
        <v>17</v>
      </c>
      <c r="E571" s="29" t="s">
        <v>527</v>
      </c>
      <c r="F571" s="29"/>
      <c r="G571" s="6">
        <f>G573</f>
        <v>14957.900000000001</v>
      </c>
      <c r="H571" s="6">
        <f>H573</f>
        <v>14957.900000000001</v>
      </c>
      <c r="I571" s="9">
        <f t="shared" si="137"/>
        <v>100</v>
      </c>
      <c r="J571" s="34">
        <f t="shared" si="138"/>
        <v>0</v>
      </c>
    </row>
    <row r="572" spans="1:10" ht="25.5">
      <c r="A572" s="42" t="s">
        <v>952</v>
      </c>
      <c r="B572" s="100">
        <v>871</v>
      </c>
      <c r="C572" s="91" t="s">
        <v>6</v>
      </c>
      <c r="D572" s="86" t="s">
        <v>17</v>
      </c>
      <c r="E572" s="29" t="s">
        <v>674</v>
      </c>
      <c r="F572" s="29"/>
      <c r="G572" s="6">
        <f>G573</f>
        <v>14957.900000000001</v>
      </c>
      <c r="H572" s="6">
        <f>H573</f>
        <v>14957.900000000001</v>
      </c>
      <c r="I572" s="9">
        <f>H572/G572*100</f>
        <v>100</v>
      </c>
      <c r="J572" s="34">
        <f>H572-G572</f>
        <v>0</v>
      </c>
    </row>
    <row r="573" spans="1:10" ht="102">
      <c r="A573" s="39" t="s">
        <v>198</v>
      </c>
      <c r="B573" s="100">
        <v>871</v>
      </c>
      <c r="C573" s="91" t="s">
        <v>6</v>
      </c>
      <c r="D573" s="86" t="s">
        <v>17</v>
      </c>
      <c r="E573" s="29" t="s">
        <v>199</v>
      </c>
      <c r="F573" s="29"/>
      <c r="G573" s="6">
        <f>SUM(G574:G575)</f>
        <v>14957.900000000001</v>
      </c>
      <c r="H573" s="6">
        <f>SUM(H574:H575)</f>
        <v>14957.900000000001</v>
      </c>
      <c r="I573" s="9">
        <f>H573/G573*100</f>
        <v>100</v>
      </c>
      <c r="J573" s="34">
        <f>H573-G573</f>
        <v>0</v>
      </c>
    </row>
    <row r="574" spans="1:10" ht="165.75">
      <c r="A574" s="43" t="s">
        <v>333</v>
      </c>
      <c r="B574" s="101">
        <v>871</v>
      </c>
      <c r="C574" s="92" t="s">
        <v>6</v>
      </c>
      <c r="D574" s="87" t="s">
        <v>17</v>
      </c>
      <c r="E574" s="31" t="s">
        <v>199</v>
      </c>
      <c r="F574" s="31">
        <v>100</v>
      </c>
      <c r="G574" s="5">
        <v>11537.6</v>
      </c>
      <c r="H574" s="5">
        <v>11537.6</v>
      </c>
      <c r="I574" s="11">
        <f t="shared" ref="I574:I580" si="139">H574/G574*100</f>
        <v>100</v>
      </c>
      <c r="J574" s="35">
        <f t="shared" ref="J574:J580" si="140">H574-G574</f>
        <v>0</v>
      </c>
    </row>
    <row r="575" spans="1:10" ht="114.75">
      <c r="A575" s="43" t="s">
        <v>394</v>
      </c>
      <c r="B575" s="101">
        <v>871</v>
      </c>
      <c r="C575" s="92" t="s">
        <v>6</v>
      </c>
      <c r="D575" s="87" t="s">
        <v>17</v>
      </c>
      <c r="E575" s="31" t="s">
        <v>199</v>
      </c>
      <c r="F575" s="31">
        <v>300</v>
      </c>
      <c r="G575" s="5">
        <v>3420.3</v>
      </c>
      <c r="H575" s="5">
        <v>3420.3</v>
      </c>
      <c r="I575" s="11">
        <f t="shared" si="139"/>
        <v>100</v>
      </c>
      <c r="J575" s="35">
        <f t="shared" si="140"/>
        <v>0</v>
      </c>
    </row>
    <row r="576" spans="1:10" ht="40.5">
      <c r="A576" s="45" t="s">
        <v>559</v>
      </c>
      <c r="B576" s="100">
        <v>871</v>
      </c>
      <c r="C576" s="91" t="s">
        <v>6</v>
      </c>
      <c r="D576" s="86" t="s">
        <v>17</v>
      </c>
      <c r="E576" s="29" t="s">
        <v>528</v>
      </c>
      <c r="F576" s="29"/>
      <c r="G576" s="6">
        <f>G578</f>
        <v>471.2</v>
      </c>
      <c r="H576" s="6">
        <f>H578</f>
        <v>471.2</v>
      </c>
      <c r="I576" s="9">
        <f t="shared" si="139"/>
        <v>100</v>
      </c>
      <c r="J576" s="34">
        <f t="shared" si="140"/>
        <v>0</v>
      </c>
    </row>
    <row r="577" spans="1:10" ht="25.5">
      <c r="A577" s="42" t="s">
        <v>953</v>
      </c>
      <c r="B577" s="100">
        <v>871</v>
      </c>
      <c r="C577" s="91" t="s">
        <v>6</v>
      </c>
      <c r="D577" s="86" t="s">
        <v>17</v>
      </c>
      <c r="E577" s="29" t="s">
        <v>875</v>
      </c>
      <c r="F577" s="29"/>
      <c r="G577" s="6">
        <f>G578</f>
        <v>471.2</v>
      </c>
      <c r="H577" s="6">
        <f>H578</f>
        <v>471.2</v>
      </c>
      <c r="I577" s="9">
        <f t="shared" si="139"/>
        <v>100</v>
      </c>
      <c r="J577" s="34">
        <f t="shared" si="140"/>
        <v>0</v>
      </c>
    </row>
    <row r="578" spans="1:10" ht="102">
      <c r="A578" s="39" t="s">
        <v>198</v>
      </c>
      <c r="B578" s="100">
        <v>871</v>
      </c>
      <c r="C578" s="91" t="s">
        <v>6</v>
      </c>
      <c r="D578" s="86" t="s">
        <v>17</v>
      </c>
      <c r="E578" s="29" t="s">
        <v>200</v>
      </c>
      <c r="F578" s="29"/>
      <c r="G578" s="6">
        <f>SUM(G579:G580)</f>
        <v>471.2</v>
      </c>
      <c r="H578" s="6">
        <f>SUM(H579:H580)</f>
        <v>471.2</v>
      </c>
      <c r="I578" s="9">
        <f t="shared" si="139"/>
        <v>100</v>
      </c>
      <c r="J578" s="34">
        <f t="shared" si="140"/>
        <v>0</v>
      </c>
    </row>
    <row r="579" spans="1:10" ht="165.75">
      <c r="A579" s="43" t="s">
        <v>333</v>
      </c>
      <c r="B579" s="101">
        <v>871</v>
      </c>
      <c r="C579" s="92" t="s">
        <v>6</v>
      </c>
      <c r="D579" s="87" t="s">
        <v>17</v>
      </c>
      <c r="E579" s="31" t="s">
        <v>200</v>
      </c>
      <c r="F579" s="31">
        <v>100</v>
      </c>
      <c r="G579" s="5">
        <v>441.2</v>
      </c>
      <c r="H579" s="5">
        <v>441.2</v>
      </c>
      <c r="I579" s="11">
        <f t="shared" si="139"/>
        <v>100</v>
      </c>
      <c r="J579" s="35">
        <f t="shared" si="140"/>
        <v>0</v>
      </c>
    </row>
    <row r="580" spans="1:10" ht="114.75">
      <c r="A580" s="43" t="s">
        <v>394</v>
      </c>
      <c r="B580" s="101">
        <v>871</v>
      </c>
      <c r="C580" s="92" t="s">
        <v>6</v>
      </c>
      <c r="D580" s="87" t="s">
        <v>17</v>
      </c>
      <c r="E580" s="31" t="s">
        <v>200</v>
      </c>
      <c r="F580" s="31">
        <v>300</v>
      </c>
      <c r="G580" s="5">
        <v>30</v>
      </c>
      <c r="H580" s="5">
        <v>30</v>
      </c>
      <c r="I580" s="11">
        <f t="shared" si="139"/>
        <v>100</v>
      </c>
      <c r="J580" s="35">
        <f t="shared" si="140"/>
        <v>0</v>
      </c>
    </row>
    <row r="581" spans="1:10" ht="40.5">
      <c r="A581" s="44" t="s">
        <v>562</v>
      </c>
      <c r="B581" s="100">
        <v>871</v>
      </c>
      <c r="C581" s="91" t="s">
        <v>6</v>
      </c>
      <c r="D581" s="86" t="s">
        <v>17</v>
      </c>
      <c r="E581" s="29" t="s">
        <v>563</v>
      </c>
      <c r="F581" s="29"/>
      <c r="G581" s="6">
        <f>G582</f>
        <v>8576.4</v>
      </c>
      <c r="H581" s="6">
        <f>H582</f>
        <v>6713.9</v>
      </c>
      <c r="I581" s="9">
        <f t="shared" ref="I581:I583" si="141">H581/G581*100</f>
        <v>78.283428944545491</v>
      </c>
      <c r="J581" s="34">
        <f t="shared" ref="J581:J583" si="142">H581-G581</f>
        <v>-1862.5</v>
      </c>
    </row>
    <row r="582" spans="1:10" ht="38.25">
      <c r="A582" s="42" t="s">
        <v>613</v>
      </c>
      <c r="B582" s="100">
        <v>871</v>
      </c>
      <c r="C582" s="91" t="s">
        <v>6</v>
      </c>
      <c r="D582" s="86" t="s">
        <v>17</v>
      </c>
      <c r="E582" s="29" t="s">
        <v>677</v>
      </c>
      <c r="F582" s="29"/>
      <c r="G582" s="6">
        <f>G583</f>
        <v>8576.4</v>
      </c>
      <c r="H582" s="6">
        <f>H583</f>
        <v>6713.9</v>
      </c>
      <c r="I582" s="9">
        <f t="shared" si="141"/>
        <v>78.283428944545491</v>
      </c>
      <c r="J582" s="34">
        <f t="shared" si="142"/>
        <v>-1862.5</v>
      </c>
    </row>
    <row r="583" spans="1:10" ht="25.5">
      <c r="A583" s="39" t="s">
        <v>202</v>
      </c>
      <c r="B583" s="100">
        <v>871</v>
      </c>
      <c r="C583" s="91" t="s">
        <v>6</v>
      </c>
      <c r="D583" s="86" t="s">
        <v>17</v>
      </c>
      <c r="E583" s="29" t="s">
        <v>201</v>
      </c>
      <c r="F583" s="29"/>
      <c r="G583" s="6">
        <f>SUM(G584:G584)</f>
        <v>8576.4</v>
      </c>
      <c r="H583" s="6">
        <f>SUM(H584:H584)</f>
        <v>6713.9</v>
      </c>
      <c r="I583" s="9">
        <f t="shared" si="141"/>
        <v>78.283428944545491</v>
      </c>
      <c r="J583" s="34">
        <f t="shared" si="142"/>
        <v>-1862.5</v>
      </c>
    </row>
    <row r="584" spans="1:10" ht="63.75">
      <c r="A584" s="43" t="s">
        <v>383</v>
      </c>
      <c r="B584" s="101">
        <v>871</v>
      </c>
      <c r="C584" s="92" t="s">
        <v>6</v>
      </c>
      <c r="D584" s="87" t="s">
        <v>17</v>
      </c>
      <c r="E584" s="31" t="s">
        <v>201</v>
      </c>
      <c r="F584" s="31">
        <v>600</v>
      </c>
      <c r="G584" s="5">
        <v>8576.4</v>
      </c>
      <c r="H584" s="5">
        <v>6713.9</v>
      </c>
      <c r="I584" s="11">
        <f t="shared" ref="I584:I590" si="143">H584/G584*100</f>
        <v>78.283428944545491</v>
      </c>
      <c r="J584" s="35">
        <f t="shared" ref="J584:J590" si="144">H584-G584</f>
        <v>-1862.5</v>
      </c>
    </row>
    <row r="585" spans="1:10">
      <c r="A585" s="8" t="s">
        <v>147</v>
      </c>
      <c r="B585" s="100">
        <v>871</v>
      </c>
      <c r="C585" s="86" t="s">
        <v>6</v>
      </c>
      <c r="D585" s="86" t="s">
        <v>21</v>
      </c>
      <c r="E585" s="29"/>
      <c r="F585" s="29"/>
      <c r="G585" s="6">
        <f>G586</f>
        <v>3960</v>
      </c>
      <c r="H585" s="6">
        <f>H586</f>
        <v>3834.2</v>
      </c>
      <c r="I585" s="9">
        <f t="shared" si="143"/>
        <v>96.823232323232318</v>
      </c>
      <c r="J585" s="34">
        <f t="shared" si="144"/>
        <v>-125.80000000000018</v>
      </c>
    </row>
    <row r="586" spans="1:10" ht="38.25">
      <c r="A586" s="14" t="s">
        <v>523</v>
      </c>
      <c r="B586" s="100">
        <v>871</v>
      </c>
      <c r="C586" s="86" t="s">
        <v>6</v>
      </c>
      <c r="D586" s="86" t="s">
        <v>21</v>
      </c>
      <c r="E586" s="29" t="s">
        <v>13</v>
      </c>
      <c r="F586" s="29"/>
      <c r="G586" s="6">
        <f>G587</f>
        <v>3960</v>
      </c>
      <c r="H586" s="6">
        <f>H587</f>
        <v>3834.2</v>
      </c>
      <c r="I586" s="9">
        <f t="shared" si="143"/>
        <v>96.823232323232318</v>
      </c>
      <c r="J586" s="34">
        <f t="shared" si="144"/>
        <v>-125.80000000000018</v>
      </c>
    </row>
    <row r="587" spans="1:10" ht="27">
      <c r="A587" s="15" t="s">
        <v>579</v>
      </c>
      <c r="B587" s="100">
        <v>871</v>
      </c>
      <c r="C587" s="86" t="s">
        <v>6</v>
      </c>
      <c r="D587" s="86" t="s">
        <v>21</v>
      </c>
      <c r="E587" s="29" t="s">
        <v>525</v>
      </c>
      <c r="F587" s="29"/>
      <c r="G587" s="6">
        <f>G589</f>
        <v>3960</v>
      </c>
      <c r="H587" s="6">
        <f>H589</f>
        <v>3834.2</v>
      </c>
      <c r="I587" s="9">
        <f t="shared" si="143"/>
        <v>96.823232323232318</v>
      </c>
      <c r="J587" s="34">
        <f t="shared" si="144"/>
        <v>-125.80000000000018</v>
      </c>
    </row>
    <row r="588" spans="1:10" ht="38.25">
      <c r="A588" s="32" t="s">
        <v>954</v>
      </c>
      <c r="B588" s="100">
        <v>871</v>
      </c>
      <c r="C588" s="86" t="s">
        <v>6</v>
      </c>
      <c r="D588" s="86" t="s">
        <v>21</v>
      </c>
      <c r="E588" s="29" t="s">
        <v>682</v>
      </c>
      <c r="F588" s="29"/>
      <c r="G588" s="6">
        <f>SUM(G589)</f>
        <v>3960</v>
      </c>
      <c r="H588" s="6">
        <f>SUM(H589)</f>
        <v>3834.2</v>
      </c>
      <c r="I588" s="9">
        <f t="shared" si="143"/>
        <v>96.823232323232318</v>
      </c>
      <c r="J588" s="34">
        <f t="shared" si="144"/>
        <v>-125.80000000000018</v>
      </c>
    </row>
    <row r="589" spans="1:10" ht="63.75">
      <c r="A589" s="8" t="s">
        <v>204</v>
      </c>
      <c r="B589" s="100">
        <v>871</v>
      </c>
      <c r="C589" s="86" t="s">
        <v>6</v>
      </c>
      <c r="D589" s="86" t="s">
        <v>21</v>
      </c>
      <c r="E589" s="29" t="s">
        <v>203</v>
      </c>
      <c r="F589" s="29"/>
      <c r="G589" s="6">
        <f>SUM(G590)</f>
        <v>3960</v>
      </c>
      <c r="H589" s="6">
        <f>SUM(H590)</f>
        <v>3834.2</v>
      </c>
      <c r="I589" s="9">
        <f t="shared" si="143"/>
        <v>96.823232323232318</v>
      </c>
      <c r="J589" s="34">
        <f t="shared" si="144"/>
        <v>-125.80000000000018</v>
      </c>
    </row>
    <row r="590" spans="1:10" ht="89.25">
      <c r="A590" s="10" t="s">
        <v>395</v>
      </c>
      <c r="B590" s="101">
        <v>871</v>
      </c>
      <c r="C590" s="87" t="s">
        <v>6</v>
      </c>
      <c r="D590" s="87" t="s">
        <v>21</v>
      </c>
      <c r="E590" s="31" t="s">
        <v>203</v>
      </c>
      <c r="F590" s="31">
        <v>300</v>
      </c>
      <c r="G590" s="5">
        <v>3960</v>
      </c>
      <c r="H590" s="5">
        <v>3834.2</v>
      </c>
      <c r="I590" s="11">
        <f t="shared" si="143"/>
        <v>96.823232323232318</v>
      </c>
      <c r="J590" s="35">
        <f t="shared" si="144"/>
        <v>-125.80000000000018</v>
      </c>
    </row>
    <row r="591" spans="1:10" ht="25.5">
      <c r="A591" s="39" t="s">
        <v>205</v>
      </c>
      <c r="B591" s="102">
        <v>871</v>
      </c>
      <c r="C591" s="91" t="s">
        <v>6</v>
      </c>
      <c r="D591" s="86" t="s">
        <v>113</v>
      </c>
      <c r="E591" s="29"/>
      <c r="F591" s="31"/>
      <c r="G591" s="5">
        <f>G592</f>
        <v>1269.5999999999999</v>
      </c>
      <c r="H591" s="5">
        <f>H592</f>
        <v>1268</v>
      </c>
      <c r="I591" s="11">
        <f t="shared" ref="I591:I592" si="145">H591/G591*100</f>
        <v>99.873976055450541</v>
      </c>
      <c r="J591" s="35">
        <f t="shared" ref="J591:J592" si="146">H591-G591</f>
        <v>-1.5999999999999091</v>
      </c>
    </row>
    <row r="592" spans="1:10" ht="38.25">
      <c r="A592" s="40" t="s">
        <v>543</v>
      </c>
      <c r="B592" s="102">
        <v>871</v>
      </c>
      <c r="C592" s="91" t="s">
        <v>6</v>
      </c>
      <c r="D592" s="86" t="s">
        <v>113</v>
      </c>
      <c r="E592" s="29" t="s">
        <v>21</v>
      </c>
      <c r="F592" s="31"/>
      <c r="G592" s="5">
        <f>G593</f>
        <v>1269.5999999999999</v>
      </c>
      <c r="H592" s="5">
        <f>H593</f>
        <v>1268</v>
      </c>
      <c r="I592" s="11">
        <f t="shared" si="145"/>
        <v>99.873976055450541</v>
      </c>
      <c r="J592" s="35">
        <f t="shared" si="146"/>
        <v>-1.5999999999999091</v>
      </c>
    </row>
    <row r="593" spans="1:10" ht="63.75">
      <c r="A593" s="42" t="s">
        <v>603</v>
      </c>
      <c r="B593" s="100">
        <v>871</v>
      </c>
      <c r="C593" s="91" t="s">
        <v>6</v>
      </c>
      <c r="D593" s="86" t="s">
        <v>113</v>
      </c>
      <c r="E593" s="29" t="s">
        <v>662</v>
      </c>
      <c r="F593" s="29"/>
      <c r="G593" s="6">
        <f>G594+G596+G598</f>
        <v>1269.5999999999999</v>
      </c>
      <c r="H593" s="6">
        <f>H594+H596+H598</f>
        <v>1268</v>
      </c>
      <c r="I593" s="9">
        <f>H593/G593*100</f>
        <v>99.873976055450541</v>
      </c>
      <c r="J593" s="34">
        <f>H593-G593</f>
        <v>-1.5999999999999091</v>
      </c>
    </row>
    <row r="594" spans="1:10" ht="25.5">
      <c r="A594" s="39" t="s">
        <v>34</v>
      </c>
      <c r="B594" s="100">
        <v>871</v>
      </c>
      <c r="C594" s="91" t="s">
        <v>6</v>
      </c>
      <c r="D594" s="86" t="s">
        <v>113</v>
      </c>
      <c r="E594" s="29" t="s">
        <v>808</v>
      </c>
      <c r="F594" s="29"/>
      <c r="G594" s="6">
        <f>G595</f>
        <v>60.3</v>
      </c>
      <c r="H594" s="6">
        <f>H595</f>
        <v>60.2</v>
      </c>
      <c r="I594" s="9">
        <f t="shared" ref="I594:I595" si="147">H594/G594*100</f>
        <v>99.834162520729691</v>
      </c>
      <c r="J594" s="34">
        <f t="shared" ref="J594:J595" si="148">H594-G594</f>
        <v>-9.9999999999994316E-2</v>
      </c>
    </row>
    <row r="595" spans="1:10" ht="63.75">
      <c r="A595" s="43" t="s">
        <v>774</v>
      </c>
      <c r="B595" s="101">
        <v>871</v>
      </c>
      <c r="C595" s="92" t="s">
        <v>6</v>
      </c>
      <c r="D595" s="87" t="s">
        <v>113</v>
      </c>
      <c r="E595" s="31" t="s">
        <v>808</v>
      </c>
      <c r="F595" s="31" t="s">
        <v>762</v>
      </c>
      <c r="G595" s="5">
        <v>60.3</v>
      </c>
      <c r="H595" s="5">
        <v>60.2</v>
      </c>
      <c r="I595" s="11">
        <f t="shared" si="147"/>
        <v>99.834162520729691</v>
      </c>
      <c r="J595" s="35">
        <f t="shared" si="148"/>
        <v>-9.9999999999994316E-2</v>
      </c>
    </row>
    <row r="596" spans="1:10" ht="63.75">
      <c r="A596" s="39" t="s">
        <v>810</v>
      </c>
      <c r="B596" s="100">
        <v>871</v>
      </c>
      <c r="C596" s="91" t="s">
        <v>6</v>
      </c>
      <c r="D596" s="86" t="s">
        <v>113</v>
      </c>
      <c r="E596" s="29" t="s">
        <v>809</v>
      </c>
      <c r="F596" s="29"/>
      <c r="G596" s="6">
        <f>SUM(G597)</f>
        <v>1206.0999999999999</v>
      </c>
      <c r="H596" s="6">
        <f>SUM(H597)</f>
        <v>1204.5999999999999</v>
      </c>
      <c r="I596" s="9">
        <f>H596/G596*100</f>
        <v>99.875632202968248</v>
      </c>
      <c r="J596" s="34">
        <f>H596-G596</f>
        <v>-1.5</v>
      </c>
    </row>
    <row r="597" spans="1:10" ht="102">
      <c r="A597" s="43" t="s">
        <v>811</v>
      </c>
      <c r="B597" s="101">
        <v>871</v>
      </c>
      <c r="C597" s="92" t="s">
        <v>6</v>
      </c>
      <c r="D597" s="87" t="s">
        <v>113</v>
      </c>
      <c r="E597" s="31" t="s">
        <v>809</v>
      </c>
      <c r="F597" s="31" t="s">
        <v>762</v>
      </c>
      <c r="G597" s="5">
        <v>1206.0999999999999</v>
      </c>
      <c r="H597" s="5">
        <v>1204.5999999999999</v>
      </c>
      <c r="I597" s="11">
        <f>H597/G597*100</f>
        <v>99.875632202968248</v>
      </c>
      <c r="J597" s="35">
        <f>H597-G597</f>
        <v>-1.5</v>
      </c>
    </row>
    <row r="598" spans="1:10" ht="76.5">
      <c r="A598" s="39" t="s">
        <v>813</v>
      </c>
      <c r="B598" s="100">
        <v>871</v>
      </c>
      <c r="C598" s="91" t="s">
        <v>6</v>
      </c>
      <c r="D598" s="86" t="s">
        <v>113</v>
      </c>
      <c r="E598" s="29" t="s">
        <v>812</v>
      </c>
      <c r="F598" s="31"/>
      <c r="G598" s="6">
        <f>G599</f>
        <v>3.2</v>
      </c>
      <c r="H598" s="6">
        <f>H599</f>
        <v>3.2</v>
      </c>
      <c r="I598" s="9">
        <f t="shared" ref="I598:I599" si="149">H598/G598*100</f>
        <v>100</v>
      </c>
      <c r="J598" s="34">
        <f t="shared" ref="J598:J599" si="150">H598-G598</f>
        <v>0</v>
      </c>
    </row>
    <row r="599" spans="1:10" ht="102.75" thickBot="1">
      <c r="A599" s="75" t="s">
        <v>889</v>
      </c>
      <c r="B599" s="103">
        <v>871</v>
      </c>
      <c r="C599" s="93" t="s">
        <v>6</v>
      </c>
      <c r="D599" s="88" t="s">
        <v>113</v>
      </c>
      <c r="E599" s="72" t="s">
        <v>812</v>
      </c>
      <c r="F599" s="72" t="s">
        <v>762</v>
      </c>
      <c r="G599" s="61">
        <v>3.2</v>
      </c>
      <c r="H599" s="61">
        <v>3.2</v>
      </c>
      <c r="I599" s="62">
        <f t="shared" si="149"/>
        <v>100</v>
      </c>
      <c r="J599" s="63">
        <f t="shared" si="150"/>
        <v>0</v>
      </c>
    </row>
    <row r="600" spans="1:10" ht="13.5" thickBot="1">
      <c r="A600" s="73" t="s">
        <v>955</v>
      </c>
      <c r="B600" s="96" t="s">
        <v>873</v>
      </c>
      <c r="C600" s="83"/>
      <c r="D600" s="83"/>
      <c r="E600" s="96"/>
      <c r="F600" s="96"/>
      <c r="G600" s="74">
        <f>G601+G615+G665</f>
        <v>184656.9</v>
      </c>
      <c r="H600" s="74">
        <f>H601+H615+H665</f>
        <v>181995.70000000004</v>
      </c>
      <c r="I600" s="70">
        <f t="shared" ref="I600:I601" si="151">H600/G600*100</f>
        <v>98.558840747353628</v>
      </c>
      <c r="J600" s="71">
        <f t="shared" ref="J600:J601" si="152">H600-G600</f>
        <v>-2661.1999999999534</v>
      </c>
    </row>
    <row r="601" spans="1:10">
      <c r="A601" s="76" t="s">
        <v>121</v>
      </c>
      <c r="B601" s="95" t="s">
        <v>873</v>
      </c>
      <c r="C601" s="85" t="s">
        <v>120</v>
      </c>
      <c r="D601" s="85"/>
      <c r="E601" s="95"/>
      <c r="F601" s="95"/>
      <c r="G601" s="65">
        <f>G602+G610</f>
        <v>18097.600000000002</v>
      </c>
      <c r="H601" s="65">
        <f>H602+H610</f>
        <v>17793.800000000003</v>
      </c>
      <c r="I601" s="66">
        <f t="shared" si="151"/>
        <v>98.321324374502709</v>
      </c>
      <c r="J601" s="67">
        <f t="shared" si="152"/>
        <v>-303.79999999999927</v>
      </c>
    </row>
    <row r="602" spans="1:10">
      <c r="A602" s="8" t="s">
        <v>186</v>
      </c>
      <c r="B602" s="29" t="s">
        <v>873</v>
      </c>
      <c r="C602" s="86" t="s">
        <v>120</v>
      </c>
      <c r="D602" s="86" t="s">
        <v>17</v>
      </c>
      <c r="E602" s="29"/>
      <c r="F602" s="29"/>
      <c r="G602" s="6">
        <f t="shared" ref="G602:H604" si="153">G603</f>
        <v>18081.600000000002</v>
      </c>
      <c r="H602" s="6">
        <f t="shared" si="153"/>
        <v>17791.900000000001</v>
      </c>
      <c r="I602" s="9">
        <f t="shared" ref="I602:I609" si="154">H602/G602*100</f>
        <v>98.39781877709936</v>
      </c>
      <c r="J602" s="34">
        <f t="shared" ref="J602:J609" si="155">H602-G602</f>
        <v>-289.70000000000073</v>
      </c>
    </row>
    <row r="603" spans="1:10" ht="38.25">
      <c r="A603" s="14" t="s">
        <v>523</v>
      </c>
      <c r="B603" s="29" t="s">
        <v>873</v>
      </c>
      <c r="C603" s="86" t="s">
        <v>120</v>
      </c>
      <c r="D603" s="86" t="s">
        <v>17</v>
      </c>
      <c r="E603" s="29" t="s">
        <v>13</v>
      </c>
      <c r="F603" s="29"/>
      <c r="G603" s="6">
        <f t="shared" si="153"/>
        <v>18081.600000000002</v>
      </c>
      <c r="H603" s="6">
        <f t="shared" si="153"/>
        <v>17791.900000000001</v>
      </c>
      <c r="I603" s="9">
        <f t="shared" si="154"/>
        <v>98.39781877709936</v>
      </c>
      <c r="J603" s="34">
        <f t="shared" si="155"/>
        <v>-289.70000000000073</v>
      </c>
    </row>
    <row r="604" spans="1:10" ht="40.5">
      <c r="A604" s="17" t="s">
        <v>529</v>
      </c>
      <c r="B604" s="29" t="s">
        <v>873</v>
      </c>
      <c r="C604" s="86" t="s">
        <v>120</v>
      </c>
      <c r="D604" s="86" t="s">
        <v>17</v>
      </c>
      <c r="E604" s="29" t="s">
        <v>528</v>
      </c>
      <c r="F604" s="29"/>
      <c r="G604" s="6">
        <f t="shared" si="153"/>
        <v>18081.600000000002</v>
      </c>
      <c r="H604" s="6">
        <f t="shared" si="153"/>
        <v>17791.900000000001</v>
      </c>
      <c r="I604" s="9">
        <f t="shared" si="154"/>
        <v>98.39781877709936</v>
      </c>
      <c r="J604" s="34">
        <f t="shared" si="155"/>
        <v>-289.70000000000073</v>
      </c>
    </row>
    <row r="605" spans="1:10" ht="40.5">
      <c r="A605" s="17" t="s">
        <v>956</v>
      </c>
      <c r="B605" s="29" t="s">
        <v>873</v>
      </c>
      <c r="C605" s="86" t="s">
        <v>120</v>
      </c>
      <c r="D605" s="86" t="s">
        <v>17</v>
      </c>
      <c r="E605" s="29" t="s">
        <v>777</v>
      </c>
      <c r="F605" s="29"/>
      <c r="G605" s="6">
        <f>G606+G608</f>
        <v>18081.600000000002</v>
      </c>
      <c r="H605" s="6">
        <f>H606+H608</f>
        <v>17791.900000000001</v>
      </c>
      <c r="I605" s="9">
        <f t="shared" si="154"/>
        <v>98.39781877709936</v>
      </c>
      <c r="J605" s="34">
        <f t="shared" si="155"/>
        <v>-289.70000000000073</v>
      </c>
    </row>
    <row r="606" spans="1:10" ht="38.25">
      <c r="A606" s="32" t="s">
        <v>956</v>
      </c>
      <c r="B606" s="29" t="s">
        <v>873</v>
      </c>
      <c r="C606" s="86" t="s">
        <v>120</v>
      </c>
      <c r="D606" s="86" t="s">
        <v>17</v>
      </c>
      <c r="E606" s="29" t="s">
        <v>187</v>
      </c>
      <c r="F606" s="29"/>
      <c r="G606" s="6">
        <f>G607</f>
        <v>18035.900000000001</v>
      </c>
      <c r="H606" s="6">
        <f>H607</f>
        <v>17748.900000000001</v>
      </c>
      <c r="I606" s="9">
        <f t="shared" si="154"/>
        <v>98.408729256649238</v>
      </c>
      <c r="J606" s="34">
        <f t="shared" si="155"/>
        <v>-287</v>
      </c>
    </row>
    <row r="607" spans="1:10" ht="63.75">
      <c r="A607" s="10" t="s">
        <v>375</v>
      </c>
      <c r="B607" s="31" t="s">
        <v>873</v>
      </c>
      <c r="C607" s="87" t="s">
        <v>120</v>
      </c>
      <c r="D607" s="87" t="s">
        <v>17</v>
      </c>
      <c r="E607" s="31" t="s">
        <v>187</v>
      </c>
      <c r="F607" s="31">
        <v>600</v>
      </c>
      <c r="G607" s="5">
        <v>18035.900000000001</v>
      </c>
      <c r="H607" s="5">
        <v>17748.900000000001</v>
      </c>
      <c r="I607" s="11">
        <f t="shared" si="154"/>
        <v>98.408729256649238</v>
      </c>
      <c r="J607" s="35">
        <f t="shared" si="155"/>
        <v>-287</v>
      </c>
    </row>
    <row r="608" spans="1:10" ht="51">
      <c r="A608" s="8" t="s">
        <v>702</v>
      </c>
      <c r="B608" s="29" t="s">
        <v>873</v>
      </c>
      <c r="C608" s="86" t="s">
        <v>120</v>
      </c>
      <c r="D608" s="86" t="s">
        <v>17</v>
      </c>
      <c r="E608" s="29" t="s">
        <v>775</v>
      </c>
      <c r="F608" s="29"/>
      <c r="G608" s="6">
        <f>SUM(G609)</f>
        <v>45.7</v>
      </c>
      <c r="H608" s="6">
        <f>SUM(H609)</f>
        <v>43</v>
      </c>
      <c r="I608" s="9">
        <f t="shared" si="154"/>
        <v>94.091903719912466</v>
      </c>
      <c r="J608" s="34">
        <f t="shared" si="155"/>
        <v>-2.7000000000000028</v>
      </c>
    </row>
    <row r="609" spans="1:10" ht="89.25">
      <c r="A609" s="10" t="s">
        <v>758</v>
      </c>
      <c r="B609" s="31" t="s">
        <v>873</v>
      </c>
      <c r="C609" s="87" t="s">
        <v>120</v>
      </c>
      <c r="D609" s="87" t="s">
        <v>17</v>
      </c>
      <c r="E609" s="31" t="s">
        <v>775</v>
      </c>
      <c r="F609" s="31">
        <v>600</v>
      </c>
      <c r="G609" s="5">
        <v>45.7</v>
      </c>
      <c r="H609" s="5">
        <v>43</v>
      </c>
      <c r="I609" s="11">
        <f t="shared" si="154"/>
        <v>94.091903719912466</v>
      </c>
      <c r="J609" s="35">
        <f t="shared" si="155"/>
        <v>-2.7000000000000028</v>
      </c>
    </row>
    <row r="610" spans="1:10" ht="38.25">
      <c r="A610" s="14" t="s">
        <v>531</v>
      </c>
      <c r="B610" s="29" t="s">
        <v>873</v>
      </c>
      <c r="C610" s="86" t="s">
        <v>120</v>
      </c>
      <c r="D610" s="86" t="s">
        <v>28</v>
      </c>
      <c r="E610" s="29" t="s">
        <v>6</v>
      </c>
      <c r="F610" s="29"/>
      <c r="G610" s="6">
        <f>G611</f>
        <v>16</v>
      </c>
      <c r="H610" s="6">
        <f>H611</f>
        <v>1.9</v>
      </c>
      <c r="I610" s="9">
        <f t="shared" ref="I610:I614" si="156">H610/G610*100</f>
        <v>11.875</v>
      </c>
      <c r="J610" s="34">
        <f t="shared" ref="J610:J614" si="157">H610-G610</f>
        <v>-14.1</v>
      </c>
    </row>
    <row r="611" spans="1:10" ht="27">
      <c r="A611" s="15" t="s">
        <v>532</v>
      </c>
      <c r="B611" s="29" t="s">
        <v>873</v>
      </c>
      <c r="C611" s="86" t="s">
        <v>120</v>
      </c>
      <c r="D611" s="86" t="s">
        <v>28</v>
      </c>
      <c r="E611" s="29" t="s">
        <v>533</v>
      </c>
      <c r="F611" s="29"/>
      <c r="G611" s="6">
        <f>G613</f>
        <v>16</v>
      </c>
      <c r="H611" s="6">
        <f>H613</f>
        <v>1.9</v>
      </c>
      <c r="I611" s="9">
        <f t="shared" si="156"/>
        <v>11.875</v>
      </c>
      <c r="J611" s="34">
        <f t="shared" si="157"/>
        <v>-14.1</v>
      </c>
    </row>
    <row r="612" spans="1:10" ht="38.25">
      <c r="A612" s="32" t="s">
        <v>929</v>
      </c>
      <c r="B612" s="29" t="s">
        <v>873</v>
      </c>
      <c r="C612" s="86" t="s">
        <v>120</v>
      </c>
      <c r="D612" s="86" t="s">
        <v>28</v>
      </c>
      <c r="E612" s="29" t="s">
        <v>887</v>
      </c>
      <c r="F612" s="29"/>
      <c r="G612" s="6">
        <f>SUM(G613:G613)</f>
        <v>16</v>
      </c>
      <c r="H612" s="6">
        <f>SUM(H613:H613)</f>
        <v>1.9</v>
      </c>
      <c r="I612" s="9">
        <f t="shared" si="156"/>
        <v>11.875</v>
      </c>
      <c r="J612" s="34">
        <f t="shared" si="157"/>
        <v>-14.1</v>
      </c>
    </row>
    <row r="613" spans="1:10" ht="38.25">
      <c r="A613" s="8" t="s">
        <v>131</v>
      </c>
      <c r="B613" s="29" t="s">
        <v>873</v>
      </c>
      <c r="C613" s="86" t="s">
        <v>120</v>
      </c>
      <c r="D613" s="86" t="s">
        <v>28</v>
      </c>
      <c r="E613" s="29" t="s">
        <v>130</v>
      </c>
      <c r="F613" s="29"/>
      <c r="G613" s="6">
        <f>SUM(G614:G614)</f>
        <v>16</v>
      </c>
      <c r="H613" s="6">
        <f>SUM(H614:H614)</f>
        <v>1.9</v>
      </c>
      <c r="I613" s="9">
        <f t="shared" si="156"/>
        <v>11.875</v>
      </c>
      <c r="J613" s="34">
        <f t="shared" si="157"/>
        <v>-14.1</v>
      </c>
    </row>
    <row r="614" spans="1:10" ht="63.75">
      <c r="A614" s="10" t="s">
        <v>445</v>
      </c>
      <c r="B614" s="31" t="s">
        <v>873</v>
      </c>
      <c r="C614" s="87" t="s">
        <v>120</v>
      </c>
      <c r="D614" s="87" t="s">
        <v>28</v>
      </c>
      <c r="E614" s="31" t="s">
        <v>130</v>
      </c>
      <c r="F614" s="31">
        <v>200</v>
      </c>
      <c r="G614" s="5">
        <v>16</v>
      </c>
      <c r="H614" s="5">
        <v>1.9</v>
      </c>
      <c r="I614" s="11">
        <f t="shared" si="156"/>
        <v>11.875</v>
      </c>
      <c r="J614" s="35">
        <f t="shared" si="157"/>
        <v>-14.1</v>
      </c>
    </row>
    <row r="615" spans="1:10">
      <c r="A615" s="8" t="s">
        <v>135</v>
      </c>
      <c r="B615" s="29" t="s">
        <v>873</v>
      </c>
      <c r="C615" s="86" t="s">
        <v>66</v>
      </c>
      <c r="D615" s="86"/>
      <c r="E615" s="29"/>
      <c r="F615" s="29"/>
      <c r="G615" s="6">
        <f>G616+G651</f>
        <v>166115.29999999999</v>
      </c>
      <c r="H615" s="6">
        <f>H616+H651</f>
        <v>163774.30000000002</v>
      </c>
      <c r="I615" s="9">
        <f t="shared" ref="I615:I653" si="158">H615/G615*100</f>
        <v>98.590737879051488</v>
      </c>
      <c r="J615" s="34">
        <f t="shared" ref="J615:J653" si="159">H615-G615</f>
        <v>-2340.9999999999709</v>
      </c>
    </row>
    <row r="616" spans="1:10">
      <c r="A616" s="8" t="s">
        <v>136</v>
      </c>
      <c r="B616" s="29" t="s">
        <v>873</v>
      </c>
      <c r="C616" s="86" t="s">
        <v>66</v>
      </c>
      <c r="D616" s="86" t="s">
        <v>11</v>
      </c>
      <c r="E616" s="29"/>
      <c r="F616" s="29"/>
      <c r="G616" s="6">
        <f>G617+G646</f>
        <v>138650.5</v>
      </c>
      <c r="H616" s="6">
        <f>H617+H646</f>
        <v>136937.60000000001</v>
      </c>
      <c r="I616" s="9">
        <f t="shared" si="158"/>
        <v>98.764591544927711</v>
      </c>
      <c r="J616" s="34">
        <f t="shared" si="159"/>
        <v>-1712.8999999999942</v>
      </c>
    </row>
    <row r="617" spans="1:10" ht="38.25">
      <c r="A617" s="14" t="s">
        <v>544</v>
      </c>
      <c r="B617" s="29" t="s">
        <v>873</v>
      </c>
      <c r="C617" s="86" t="s">
        <v>66</v>
      </c>
      <c r="D617" s="86" t="s">
        <v>11</v>
      </c>
      <c r="E617" s="29" t="s">
        <v>28</v>
      </c>
      <c r="F617" s="29"/>
      <c r="G617" s="6">
        <f>G618+G629+G640</f>
        <v>138590.5</v>
      </c>
      <c r="H617" s="6">
        <f>H618+H629+H640</f>
        <v>136877.6</v>
      </c>
      <c r="I617" s="9">
        <f t="shared" si="158"/>
        <v>98.764056699413032</v>
      </c>
      <c r="J617" s="34">
        <f t="shared" si="159"/>
        <v>-1712.8999999999942</v>
      </c>
    </row>
    <row r="618" spans="1:10" ht="27">
      <c r="A618" s="25" t="s">
        <v>545</v>
      </c>
      <c r="B618" s="29" t="s">
        <v>873</v>
      </c>
      <c r="C618" s="86" t="s">
        <v>66</v>
      </c>
      <c r="D618" s="86" t="s">
        <v>11</v>
      </c>
      <c r="E618" s="29" t="s">
        <v>546</v>
      </c>
      <c r="F618" s="29"/>
      <c r="G618" s="6">
        <f>G619+G624</f>
        <v>35541.399999999994</v>
      </c>
      <c r="H618" s="6">
        <f>H619+H624</f>
        <v>35346.799999999996</v>
      </c>
      <c r="I618" s="9">
        <f t="shared" si="158"/>
        <v>99.452469514425431</v>
      </c>
      <c r="J618" s="34">
        <f t="shared" si="159"/>
        <v>-194.59999999999854</v>
      </c>
    </row>
    <row r="619" spans="1:10" ht="38.25">
      <c r="A619" s="32" t="s">
        <v>605</v>
      </c>
      <c r="B619" s="29" t="s">
        <v>873</v>
      </c>
      <c r="C619" s="86" t="s">
        <v>66</v>
      </c>
      <c r="D619" s="86" t="s">
        <v>11</v>
      </c>
      <c r="E619" s="29" t="s">
        <v>663</v>
      </c>
      <c r="F619" s="29"/>
      <c r="G619" s="6">
        <f>G620</f>
        <v>34669.699999999997</v>
      </c>
      <c r="H619" s="6">
        <f>H620</f>
        <v>34475.1</v>
      </c>
      <c r="I619" s="9">
        <f t="shared" si="158"/>
        <v>99.438702959644885</v>
      </c>
      <c r="J619" s="34">
        <f t="shared" si="159"/>
        <v>-194.59999999999854</v>
      </c>
    </row>
    <row r="620" spans="1:10" ht="25.5">
      <c r="A620" s="8" t="s">
        <v>207</v>
      </c>
      <c r="B620" s="29" t="s">
        <v>873</v>
      </c>
      <c r="C620" s="86" t="s">
        <v>66</v>
      </c>
      <c r="D620" s="86" t="s">
        <v>11</v>
      </c>
      <c r="E620" s="29" t="s">
        <v>206</v>
      </c>
      <c r="F620" s="29"/>
      <c r="G620" s="6">
        <f>SUM(G621:G623)</f>
        <v>34669.699999999997</v>
      </c>
      <c r="H620" s="6">
        <f>SUM(H621:H622)</f>
        <v>34475.1</v>
      </c>
      <c r="I620" s="9">
        <f t="shared" si="158"/>
        <v>99.438702959644885</v>
      </c>
      <c r="J620" s="34">
        <f t="shared" si="159"/>
        <v>-194.59999999999854</v>
      </c>
    </row>
    <row r="621" spans="1:10" ht="102">
      <c r="A621" s="10" t="s">
        <v>334</v>
      </c>
      <c r="B621" s="31" t="s">
        <v>873</v>
      </c>
      <c r="C621" s="87" t="s">
        <v>66</v>
      </c>
      <c r="D621" s="87" t="s">
        <v>11</v>
      </c>
      <c r="E621" s="31" t="s">
        <v>206</v>
      </c>
      <c r="F621" s="31">
        <v>100</v>
      </c>
      <c r="G621" s="5">
        <v>32539.3</v>
      </c>
      <c r="H621" s="5">
        <v>32450.400000000001</v>
      </c>
      <c r="I621" s="11">
        <f t="shared" si="158"/>
        <v>99.726791910090256</v>
      </c>
      <c r="J621" s="35">
        <f t="shared" si="159"/>
        <v>-88.899999999997817</v>
      </c>
    </row>
    <row r="622" spans="1:10" ht="63.75">
      <c r="A622" s="10" t="s">
        <v>449</v>
      </c>
      <c r="B622" s="31" t="s">
        <v>873</v>
      </c>
      <c r="C622" s="87" t="s">
        <v>66</v>
      </c>
      <c r="D622" s="87" t="s">
        <v>11</v>
      </c>
      <c r="E622" s="31" t="s">
        <v>206</v>
      </c>
      <c r="F622" s="31">
        <v>200</v>
      </c>
      <c r="G622" s="5">
        <v>2128.4</v>
      </c>
      <c r="H622" s="5">
        <v>2024.7</v>
      </c>
      <c r="I622" s="11">
        <f t="shared" si="158"/>
        <v>95.12779552715655</v>
      </c>
      <c r="J622" s="35">
        <f t="shared" si="159"/>
        <v>-103.70000000000005</v>
      </c>
    </row>
    <row r="623" spans="1:10" ht="38.25">
      <c r="A623" s="10" t="s">
        <v>359</v>
      </c>
      <c r="B623" s="31" t="s">
        <v>873</v>
      </c>
      <c r="C623" s="87" t="s">
        <v>66</v>
      </c>
      <c r="D623" s="87" t="s">
        <v>11</v>
      </c>
      <c r="E623" s="31" t="s">
        <v>206</v>
      </c>
      <c r="F623" s="31" t="s">
        <v>319</v>
      </c>
      <c r="G623" s="5">
        <v>2</v>
      </c>
      <c r="H623" s="5">
        <v>0</v>
      </c>
      <c r="I623" s="11">
        <f t="shared" si="158"/>
        <v>0</v>
      </c>
      <c r="J623" s="35">
        <f t="shared" si="159"/>
        <v>-2</v>
      </c>
    </row>
    <row r="624" spans="1:10" ht="25.5">
      <c r="A624" s="32" t="s">
        <v>957</v>
      </c>
      <c r="B624" s="29" t="s">
        <v>873</v>
      </c>
      <c r="C624" s="86" t="s">
        <v>66</v>
      </c>
      <c r="D624" s="86" t="s">
        <v>11</v>
      </c>
      <c r="E624" s="29" t="s">
        <v>664</v>
      </c>
      <c r="F624" s="29"/>
      <c r="G624" s="6">
        <f>G625+G627</f>
        <v>871.7</v>
      </c>
      <c r="H624" s="6">
        <f>H625+H627</f>
        <v>871.7</v>
      </c>
      <c r="I624" s="9">
        <f t="shared" si="158"/>
        <v>100</v>
      </c>
      <c r="J624" s="34">
        <f t="shared" si="159"/>
        <v>0</v>
      </c>
    </row>
    <row r="625" spans="1:10" ht="25.5">
      <c r="A625" s="8" t="s">
        <v>209</v>
      </c>
      <c r="B625" s="29" t="s">
        <v>873</v>
      </c>
      <c r="C625" s="86" t="s">
        <v>66</v>
      </c>
      <c r="D625" s="86" t="s">
        <v>11</v>
      </c>
      <c r="E625" s="29" t="s">
        <v>208</v>
      </c>
      <c r="F625" s="29"/>
      <c r="G625" s="6">
        <f>SUM(G626)</f>
        <v>650</v>
      </c>
      <c r="H625" s="6">
        <f>SUM(H626)</f>
        <v>650</v>
      </c>
      <c r="I625" s="9">
        <f t="shared" si="158"/>
        <v>100</v>
      </c>
      <c r="J625" s="34">
        <f t="shared" si="159"/>
        <v>0</v>
      </c>
    </row>
    <row r="626" spans="1:10" ht="51">
      <c r="A626" s="10" t="s">
        <v>448</v>
      </c>
      <c r="B626" s="31" t="s">
        <v>873</v>
      </c>
      <c r="C626" s="87" t="s">
        <v>66</v>
      </c>
      <c r="D626" s="87" t="s">
        <v>11</v>
      </c>
      <c r="E626" s="31" t="s">
        <v>208</v>
      </c>
      <c r="F626" s="31">
        <v>200</v>
      </c>
      <c r="G626" s="5">
        <v>650</v>
      </c>
      <c r="H626" s="5">
        <v>650</v>
      </c>
      <c r="I626" s="11">
        <f t="shared" si="158"/>
        <v>100</v>
      </c>
      <c r="J626" s="35">
        <f t="shared" si="159"/>
        <v>0</v>
      </c>
    </row>
    <row r="627" spans="1:10" ht="114.75">
      <c r="A627" s="8" t="s">
        <v>847</v>
      </c>
      <c r="B627" s="29" t="s">
        <v>873</v>
      </c>
      <c r="C627" s="86" t="s">
        <v>66</v>
      </c>
      <c r="D627" s="86" t="s">
        <v>11</v>
      </c>
      <c r="E627" s="29" t="s">
        <v>848</v>
      </c>
      <c r="F627" s="29"/>
      <c r="G627" s="6">
        <f>G628</f>
        <v>221.7</v>
      </c>
      <c r="H627" s="6">
        <f>H628</f>
        <v>221.7</v>
      </c>
      <c r="I627" s="9">
        <f t="shared" si="158"/>
        <v>100</v>
      </c>
      <c r="J627" s="34">
        <f t="shared" si="159"/>
        <v>0</v>
      </c>
    </row>
    <row r="628" spans="1:10" ht="153">
      <c r="A628" s="10" t="s">
        <v>890</v>
      </c>
      <c r="B628" s="31" t="s">
        <v>873</v>
      </c>
      <c r="C628" s="87" t="s">
        <v>66</v>
      </c>
      <c r="D628" s="87" t="s">
        <v>11</v>
      </c>
      <c r="E628" s="31" t="s">
        <v>848</v>
      </c>
      <c r="F628" s="31" t="s">
        <v>318</v>
      </c>
      <c r="G628" s="5">
        <v>221.7</v>
      </c>
      <c r="H628" s="5">
        <v>221.7</v>
      </c>
      <c r="I628" s="11">
        <f t="shared" si="158"/>
        <v>100</v>
      </c>
      <c r="J628" s="35">
        <f t="shared" si="159"/>
        <v>0</v>
      </c>
    </row>
    <row r="629" spans="1:10" ht="27">
      <c r="A629" s="27" t="s">
        <v>547</v>
      </c>
      <c r="B629" s="29" t="s">
        <v>873</v>
      </c>
      <c r="C629" s="86" t="s">
        <v>66</v>
      </c>
      <c r="D629" s="86" t="s">
        <v>11</v>
      </c>
      <c r="E629" s="29" t="s">
        <v>548</v>
      </c>
      <c r="F629" s="29"/>
      <c r="G629" s="6">
        <f>G630+G636</f>
        <v>94256</v>
      </c>
      <c r="H629" s="6">
        <f>H630+H636</f>
        <v>93290.200000000012</v>
      </c>
      <c r="I629" s="9">
        <f t="shared" si="158"/>
        <v>98.975343744695309</v>
      </c>
      <c r="J629" s="34">
        <f t="shared" si="159"/>
        <v>-965.79999999998836</v>
      </c>
    </row>
    <row r="630" spans="1:10" ht="38.25">
      <c r="A630" s="32" t="s">
        <v>958</v>
      </c>
      <c r="B630" s="29" t="s">
        <v>873</v>
      </c>
      <c r="C630" s="86" t="s">
        <v>66</v>
      </c>
      <c r="D630" s="86" t="s">
        <v>11</v>
      </c>
      <c r="E630" s="29" t="s">
        <v>665</v>
      </c>
      <c r="F630" s="29"/>
      <c r="G630" s="6">
        <f>G631</f>
        <v>93398</v>
      </c>
      <c r="H630" s="6">
        <f>H631</f>
        <v>92444.6</v>
      </c>
      <c r="I630" s="9">
        <f t="shared" si="158"/>
        <v>98.979207263538839</v>
      </c>
      <c r="J630" s="34">
        <f t="shared" si="159"/>
        <v>-953.39999999999418</v>
      </c>
    </row>
    <row r="631" spans="1:10" ht="25.5">
      <c r="A631" s="8" t="s">
        <v>207</v>
      </c>
      <c r="B631" s="29" t="s">
        <v>873</v>
      </c>
      <c r="C631" s="86" t="s">
        <v>66</v>
      </c>
      <c r="D631" s="86" t="s">
        <v>11</v>
      </c>
      <c r="E631" s="29" t="s">
        <v>210</v>
      </c>
      <c r="F631" s="29"/>
      <c r="G631" s="6">
        <f>SUM(G632:G635)</f>
        <v>93398</v>
      </c>
      <c r="H631" s="6">
        <f>SUM(H632:H635)</f>
        <v>92444.6</v>
      </c>
      <c r="I631" s="9">
        <f t="shared" si="158"/>
        <v>98.979207263538839</v>
      </c>
      <c r="J631" s="34">
        <f t="shared" si="159"/>
        <v>-953.39999999999418</v>
      </c>
    </row>
    <row r="632" spans="1:10" ht="89.25">
      <c r="A632" s="10" t="s">
        <v>335</v>
      </c>
      <c r="B632" s="31" t="s">
        <v>873</v>
      </c>
      <c r="C632" s="87" t="s">
        <v>66</v>
      </c>
      <c r="D632" s="87" t="s">
        <v>11</v>
      </c>
      <c r="E632" s="31" t="s">
        <v>210</v>
      </c>
      <c r="F632" s="31">
        <v>100</v>
      </c>
      <c r="G632" s="5">
        <v>41828</v>
      </c>
      <c r="H632" s="5">
        <v>41701.599999999999</v>
      </c>
      <c r="I632" s="11">
        <f t="shared" si="158"/>
        <v>99.697810079372658</v>
      </c>
      <c r="J632" s="35">
        <f t="shared" si="159"/>
        <v>-126.40000000000146</v>
      </c>
    </row>
    <row r="633" spans="1:10" ht="63.75">
      <c r="A633" s="10" t="s">
        <v>449</v>
      </c>
      <c r="B633" s="31" t="s">
        <v>873</v>
      </c>
      <c r="C633" s="87" t="s">
        <v>66</v>
      </c>
      <c r="D633" s="87" t="s">
        <v>11</v>
      </c>
      <c r="E633" s="31" t="s">
        <v>210</v>
      </c>
      <c r="F633" s="31">
        <v>200</v>
      </c>
      <c r="G633" s="5">
        <v>11479.6</v>
      </c>
      <c r="H633" s="5">
        <v>10883.7</v>
      </c>
      <c r="I633" s="11">
        <f t="shared" si="158"/>
        <v>94.809052580229277</v>
      </c>
      <c r="J633" s="35">
        <f t="shared" si="159"/>
        <v>-595.89999999999964</v>
      </c>
    </row>
    <row r="634" spans="1:10" ht="63.75">
      <c r="A634" s="10" t="s">
        <v>385</v>
      </c>
      <c r="B634" s="31" t="s">
        <v>873</v>
      </c>
      <c r="C634" s="87" t="s">
        <v>66</v>
      </c>
      <c r="D634" s="87" t="s">
        <v>11</v>
      </c>
      <c r="E634" s="31" t="s">
        <v>210</v>
      </c>
      <c r="F634" s="31">
        <v>600</v>
      </c>
      <c r="G634" s="5">
        <v>40084.400000000001</v>
      </c>
      <c r="H634" s="5">
        <v>39859.300000000003</v>
      </c>
      <c r="I634" s="11">
        <f t="shared" si="158"/>
        <v>99.438434902356036</v>
      </c>
      <c r="J634" s="35">
        <f t="shared" si="159"/>
        <v>-225.09999999999854</v>
      </c>
    </row>
    <row r="635" spans="1:10" ht="38.25">
      <c r="A635" s="10" t="s">
        <v>359</v>
      </c>
      <c r="B635" s="31" t="s">
        <v>873</v>
      </c>
      <c r="C635" s="87" t="s">
        <v>66</v>
      </c>
      <c r="D635" s="87" t="s">
        <v>11</v>
      </c>
      <c r="E635" s="31" t="s">
        <v>210</v>
      </c>
      <c r="F635" s="31">
        <v>800</v>
      </c>
      <c r="G635" s="5">
        <v>6</v>
      </c>
      <c r="H635" s="5">
        <v>0</v>
      </c>
      <c r="I635" s="11">
        <f t="shared" si="158"/>
        <v>0</v>
      </c>
      <c r="J635" s="35">
        <f t="shared" si="159"/>
        <v>-6</v>
      </c>
    </row>
    <row r="636" spans="1:10" ht="76.5">
      <c r="A636" s="32" t="s">
        <v>604</v>
      </c>
      <c r="B636" s="29" t="s">
        <v>873</v>
      </c>
      <c r="C636" s="86" t="s">
        <v>66</v>
      </c>
      <c r="D636" s="86" t="s">
        <v>11</v>
      </c>
      <c r="E636" s="29" t="s">
        <v>666</v>
      </c>
      <c r="F636" s="29"/>
      <c r="G636" s="6">
        <f>G637</f>
        <v>858</v>
      </c>
      <c r="H636" s="6">
        <f>H637</f>
        <v>845.6</v>
      </c>
      <c r="I636" s="9">
        <f t="shared" si="158"/>
        <v>98.554778554778551</v>
      </c>
      <c r="J636" s="34">
        <f t="shared" si="159"/>
        <v>-12.399999999999977</v>
      </c>
    </row>
    <row r="637" spans="1:10">
      <c r="A637" s="8" t="s">
        <v>40</v>
      </c>
      <c r="B637" s="29" t="s">
        <v>873</v>
      </c>
      <c r="C637" s="86" t="s">
        <v>66</v>
      </c>
      <c r="D637" s="86" t="s">
        <v>11</v>
      </c>
      <c r="E637" s="29" t="s">
        <v>211</v>
      </c>
      <c r="F637" s="29"/>
      <c r="G637" s="6">
        <f>SUM(G638:G639)</f>
        <v>858</v>
      </c>
      <c r="H637" s="6">
        <f>SUM(H638:H639)</f>
        <v>845.6</v>
      </c>
      <c r="I637" s="9">
        <f t="shared" si="158"/>
        <v>98.554778554778551</v>
      </c>
      <c r="J637" s="34">
        <f t="shared" si="159"/>
        <v>-12.399999999999977</v>
      </c>
    </row>
    <row r="638" spans="1:10" ht="38.25">
      <c r="A638" s="10" t="s">
        <v>349</v>
      </c>
      <c r="B638" s="31" t="s">
        <v>873</v>
      </c>
      <c r="C638" s="87" t="s">
        <v>66</v>
      </c>
      <c r="D638" s="87" t="s">
        <v>11</v>
      </c>
      <c r="E638" s="31" t="s">
        <v>211</v>
      </c>
      <c r="F638" s="31">
        <v>200</v>
      </c>
      <c r="G638" s="5">
        <v>537.6</v>
      </c>
      <c r="H638" s="5">
        <v>525.20000000000005</v>
      </c>
      <c r="I638" s="11">
        <f t="shared" si="158"/>
        <v>97.69345238095238</v>
      </c>
      <c r="J638" s="35">
        <f t="shared" si="159"/>
        <v>-12.399999999999977</v>
      </c>
    </row>
    <row r="639" spans="1:10" ht="38.25">
      <c r="A639" s="10" t="s">
        <v>384</v>
      </c>
      <c r="B639" s="31" t="s">
        <v>873</v>
      </c>
      <c r="C639" s="87" t="s">
        <v>66</v>
      </c>
      <c r="D639" s="87" t="s">
        <v>11</v>
      </c>
      <c r="E639" s="31" t="s">
        <v>211</v>
      </c>
      <c r="F639" s="31">
        <v>600</v>
      </c>
      <c r="G639" s="5">
        <v>320.39999999999998</v>
      </c>
      <c r="H639" s="5">
        <v>320.39999999999998</v>
      </c>
      <c r="I639" s="11">
        <f t="shared" si="158"/>
        <v>100</v>
      </c>
      <c r="J639" s="35">
        <f t="shared" si="159"/>
        <v>0</v>
      </c>
    </row>
    <row r="640" spans="1:10" ht="27">
      <c r="A640" s="27" t="s">
        <v>549</v>
      </c>
      <c r="B640" s="29" t="s">
        <v>873</v>
      </c>
      <c r="C640" s="86" t="s">
        <v>66</v>
      </c>
      <c r="D640" s="86" t="s">
        <v>11</v>
      </c>
      <c r="E640" s="29" t="s">
        <v>550</v>
      </c>
      <c r="F640" s="29"/>
      <c r="G640" s="6">
        <f>G641</f>
        <v>8793.1</v>
      </c>
      <c r="H640" s="6">
        <f>H641</f>
        <v>8240.6</v>
      </c>
      <c r="I640" s="9">
        <f t="shared" si="158"/>
        <v>93.716664202613416</v>
      </c>
      <c r="J640" s="34">
        <f t="shared" si="159"/>
        <v>-552.5</v>
      </c>
    </row>
    <row r="641" spans="1:10" ht="38.25">
      <c r="A641" s="32" t="s">
        <v>605</v>
      </c>
      <c r="B641" s="29" t="s">
        <v>873</v>
      </c>
      <c r="C641" s="86" t="s">
        <v>66</v>
      </c>
      <c r="D641" s="86" t="s">
        <v>11</v>
      </c>
      <c r="E641" s="29" t="s">
        <v>667</v>
      </c>
      <c r="F641" s="29"/>
      <c r="G641" s="6">
        <f>G642+G644</f>
        <v>8793.1</v>
      </c>
      <c r="H641" s="6">
        <f>H642+H644</f>
        <v>8240.6</v>
      </c>
      <c r="I641" s="9">
        <f t="shared" si="158"/>
        <v>93.716664202613416</v>
      </c>
      <c r="J641" s="34">
        <f t="shared" si="159"/>
        <v>-552.5</v>
      </c>
    </row>
    <row r="642" spans="1:10" ht="25.5">
      <c r="A642" s="8" t="s">
        <v>46</v>
      </c>
      <c r="B642" s="29" t="s">
        <v>873</v>
      </c>
      <c r="C642" s="86" t="s">
        <v>66</v>
      </c>
      <c r="D642" s="86" t="s">
        <v>11</v>
      </c>
      <c r="E642" s="29" t="s">
        <v>212</v>
      </c>
      <c r="F642" s="29"/>
      <c r="G642" s="6">
        <f>SUM(G643)</f>
        <v>8532.6</v>
      </c>
      <c r="H642" s="6">
        <f>SUM(H643)</f>
        <v>8154.2</v>
      </c>
      <c r="I642" s="9">
        <f t="shared" si="158"/>
        <v>95.56524388814664</v>
      </c>
      <c r="J642" s="34">
        <f t="shared" si="159"/>
        <v>-378.40000000000055</v>
      </c>
    </row>
    <row r="643" spans="1:10" ht="63.75">
      <c r="A643" s="10" t="s">
        <v>375</v>
      </c>
      <c r="B643" s="31" t="s">
        <v>873</v>
      </c>
      <c r="C643" s="87" t="s">
        <v>66</v>
      </c>
      <c r="D643" s="87" t="s">
        <v>11</v>
      </c>
      <c r="E643" s="31" t="s">
        <v>212</v>
      </c>
      <c r="F643" s="31">
        <v>600</v>
      </c>
      <c r="G643" s="5">
        <v>8532.6</v>
      </c>
      <c r="H643" s="5">
        <v>8154.2</v>
      </c>
      <c r="I643" s="11">
        <f t="shared" si="158"/>
        <v>95.56524388814664</v>
      </c>
      <c r="J643" s="35">
        <f t="shared" si="159"/>
        <v>-378.40000000000055</v>
      </c>
    </row>
    <row r="644" spans="1:10" ht="51">
      <c r="A644" s="8" t="s">
        <v>702</v>
      </c>
      <c r="B644" s="29" t="s">
        <v>873</v>
      </c>
      <c r="C644" s="86" t="s">
        <v>66</v>
      </c>
      <c r="D644" s="86" t="s">
        <v>11</v>
      </c>
      <c r="E644" s="29" t="s">
        <v>784</v>
      </c>
      <c r="F644" s="31"/>
      <c r="G644" s="6">
        <f>G645</f>
        <v>260.5</v>
      </c>
      <c r="H644" s="6">
        <f>H645</f>
        <v>86.4</v>
      </c>
      <c r="I644" s="9">
        <f t="shared" si="158"/>
        <v>33.166986564299428</v>
      </c>
      <c r="J644" s="34">
        <f t="shared" si="159"/>
        <v>-174.1</v>
      </c>
    </row>
    <row r="645" spans="1:10" ht="89.25">
      <c r="A645" s="10" t="s">
        <v>758</v>
      </c>
      <c r="B645" s="31" t="s">
        <v>873</v>
      </c>
      <c r="C645" s="87" t="s">
        <v>66</v>
      </c>
      <c r="D645" s="87" t="s">
        <v>11</v>
      </c>
      <c r="E645" s="31" t="s">
        <v>784</v>
      </c>
      <c r="F645" s="31" t="s">
        <v>762</v>
      </c>
      <c r="G645" s="5">
        <v>260.5</v>
      </c>
      <c r="H645" s="5">
        <v>86.4</v>
      </c>
      <c r="I645" s="11">
        <f t="shared" si="158"/>
        <v>33.166986564299428</v>
      </c>
      <c r="J645" s="35">
        <f t="shared" si="159"/>
        <v>-174.1</v>
      </c>
    </row>
    <row r="646" spans="1:10" ht="38.25">
      <c r="A646" s="8" t="s">
        <v>946</v>
      </c>
      <c r="B646" s="29" t="s">
        <v>873</v>
      </c>
      <c r="C646" s="86" t="s">
        <v>66</v>
      </c>
      <c r="D646" s="86" t="s">
        <v>11</v>
      </c>
      <c r="E646" s="29" t="s">
        <v>35</v>
      </c>
      <c r="F646" s="31"/>
      <c r="G646" s="6">
        <f t="shared" ref="G646:H649" si="160">G647</f>
        <v>60</v>
      </c>
      <c r="H646" s="6">
        <f t="shared" si="160"/>
        <v>60</v>
      </c>
      <c r="I646" s="9">
        <f t="shared" si="158"/>
        <v>100</v>
      </c>
      <c r="J646" s="34">
        <f t="shared" si="159"/>
        <v>0</v>
      </c>
    </row>
    <row r="647" spans="1:10" ht="25.5">
      <c r="A647" s="8" t="s">
        <v>959</v>
      </c>
      <c r="B647" s="29" t="s">
        <v>873</v>
      </c>
      <c r="C647" s="86" t="s">
        <v>66</v>
      </c>
      <c r="D647" s="86" t="s">
        <v>11</v>
      </c>
      <c r="E647" s="29" t="s">
        <v>771</v>
      </c>
      <c r="F647" s="31"/>
      <c r="G647" s="6">
        <f t="shared" si="160"/>
        <v>60</v>
      </c>
      <c r="H647" s="6">
        <f t="shared" si="160"/>
        <v>60</v>
      </c>
      <c r="I647" s="9">
        <f t="shared" si="158"/>
        <v>100</v>
      </c>
      <c r="J647" s="34">
        <f t="shared" si="159"/>
        <v>0</v>
      </c>
    </row>
    <row r="648" spans="1:10" ht="51">
      <c r="A648" s="8" t="s">
        <v>948</v>
      </c>
      <c r="B648" s="29" t="s">
        <v>873</v>
      </c>
      <c r="C648" s="86" t="s">
        <v>66</v>
      </c>
      <c r="D648" s="86" t="s">
        <v>11</v>
      </c>
      <c r="E648" s="29" t="s">
        <v>772</v>
      </c>
      <c r="F648" s="31"/>
      <c r="G648" s="6">
        <f t="shared" si="160"/>
        <v>60</v>
      </c>
      <c r="H648" s="6">
        <f t="shared" si="160"/>
        <v>60</v>
      </c>
      <c r="I648" s="9">
        <f t="shared" si="158"/>
        <v>100</v>
      </c>
      <c r="J648" s="34">
        <f t="shared" si="159"/>
        <v>0</v>
      </c>
    </row>
    <row r="649" spans="1:10">
      <c r="A649" s="8" t="s">
        <v>40</v>
      </c>
      <c r="B649" s="29" t="s">
        <v>873</v>
      </c>
      <c r="C649" s="86" t="s">
        <v>66</v>
      </c>
      <c r="D649" s="86" t="s">
        <v>11</v>
      </c>
      <c r="E649" s="29" t="s">
        <v>773</v>
      </c>
      <c r="F649" s="29"/>
      <c r="G649" s="6">
        <f t="shared" si="160"/>
        <v>60</v>
      </c>
      <c r="H649" s="6">
        <f t="shared" si="160"/>
        <v>60</v>
      </c>
      <c r="I649" s="9">
        <f t="shared" si="158"/>
        <v>100</v>
      </c>
      <c r="J649" s="34">
        <f t="shared" si="159"/>
        <v>0</v>
      </c>
    </row>
    <row r="650" spans="1:10" ht="38.25">
      <c r="A650" s="10" t="s">
        <v>384</v>
      </c>
      <c r="B650" s="31" t="s">
        <v>873</v>
      </c>
      <c r="C650" s="87" t="s">
        <v>66</v>
      </c>
      <c r="D650" s="87" t="s">
        <v>11</v>
      </c>
      <c r="E650" s="31" t="s">
        <v>773</v>
      </c>
      <c r="F650" s="31" t="s">
        <v>762</v>
      </c>
      <c r="G650" s="5">
        <v>60</v>
      </c>
      <c r="H650" s="5">
        <v>60</v>
      </c>
      <c r="I650" s="11">
        <f t="shared" si="158"/>
        <v>100</v>
      </c>
      <c r="J650" s="35">
        <f t="shared" si="159"/>
        <v>0</v>
      </c>
    </row>
    <row r="651" spans="1:10" ht="25.5">
      <c r="A651" s="8" t="s">
        <v>137</v>
      </c>
      <c r="B651" s="29" t="s">
        <v>873</v>
      </c>
      <c r="C651" s="86" t="s">
        <v>66</v>
      </c>
      <c r="D651" s="86" t="s">
        <v>21</v>
      </c>
      <c r="E651" s="29"/>
      <c r="F651" s="29"/>
      <c r="G651" s="6">
        <f t="shared" ref="G651:H653" si="161">G652</f>
        <v>27464.799999999999</v>
      </c>
      <c r="H651" s="6">
        <f t="shared" si="161"/>
        <v>26836.7</v>
      </c>
      <c r="I651" s="9">
        <f t="shared" si="158"/>
        <v>97.713072733098372</v>
      </c>
      <c r="J651" s="34">
        <f t="shared" si="159"/>
        <v>-628.09999999999854</v>
      </c>
    </row>
    <row r="652" spans="1:10" ht="38.25">
      <c r="A652" s="14" t="s">
        <v>544</v>
      </c>
      <c r="B652" s="29" t="s">
        <v>873</v>
      </c>
      <c r="C652" s="86" t="s">
        <v>66</v>
      </c>
      <c r="D652" s="86" t="s">
        <v>21</v>
      </c>
      <c r="E652" s="29" t="s">
        <v>28</v>
      </c>
      <c r="F652" s="29"/>
      <c r="G652" s="6">
        <f t="shared" si="161"/>
        <v>27464.799999999999</v>
      </c>
      <c r="H652" s="6">
        <f t="shared" si="161"/>
        <v>26836.7</v>
      </c>
      <c r="I652" s="9">
        <f t="shared" si="158"/>
        <v>97.713072733098372</v>
      </c>
      <c r="J652" s="34">
        <f t="shared" si="159"/>
        <v>-628.09999999999854</v>
      </c>
    </row>
    <row r="653" spans="1:10" ht="27">
      <c r="A653" s="27" t="s">
        <v>522</v>
      </c>
      <c r="B653" s="29" t="s">
        <v>873</v>
      </c>
      <c r="C653" s="86" t="s">
        <v>66</v>
      </c>
      <c r="D653" s="86" t="s">
        <v>21</v>
      </c>
      <c r="E653" s="29" t="s">
        <v>551</v>
      </c>
      <c r="F653" s="29"/>
      <c r="G653" s="6">
        <f t="shared" si="161"/>
        <v>27464.799999999999</v>
      </c>
      <c r="H653" s="6">
        <f t="shared" si="161"/>
        <v>26836.7</v>
      </c>
      <c r="I653" s="9">
        <f t="shared" si="158"/>
        <v>97.713072733098372</v>
      </c>
      <c r="J653" s="34">
        <f t="shared" si="159"/>
        <v>-628.09999999999854</v>
      </c>
    </row>
    <row r="654" spans="1:10" ht="38.25">
      <c r="A654" s="32" t="s">
        <v>594</v>
      </c>
      <c r="B654" s="29" t="s">
        <v>873</v>
      </c>
      <c r="C654" s="86" t="s">
        <v>66</v>
      </c>
      <c r="D654" s="86" t="s">
        <v>21</v>
      </c>
      <c r="E654" s="29" t="s">
        <v>789</v>
      </c>
      <c r="F654" s="29"/>
      <c r="G654" s="6">
        <f>G655+G659+G661</f>
        <v>27464.799999999999</v>
      </c>
      <c r="H654" s="6">
        <f>H655+H659+H661</f>
        <v>26836.7</v>
      </c>
      <c r="I654" s="9">
        <f>H654/G654*100</f>
        <v>97.713072733098372</v>
      </c>
      <c r="J654" s="34">
        <f>H654-G654</f>
        <v>-628.09999999999854</v>
      </c>
    </row>
    <row r="655" spans="1:10" ht="25.5">
      <c r="A655" s="8" t="s">
        <v>207</v>
      </c>
      <c r="B655" s="29" t="s">
        <v>873</v>
      </c>
      <c r="C655" s="86" t="s">
        <v>66</v>
      </c>
      <c r="D655" s="86" t="s">
        <v>21</v>
      </c>
      <c r="E655" s="29" t="s">
        <v>213</v>
      </c>
      <c r="F655" s="29"/>
      <c r="G655" s="6">
        <f>SUM(G656:G658)</f>
        <v>22939</v>
      </c>
      <c r="H655" s="6">
        <f>SUM(H656:H658)</f>
        <v>22651.7</v>
      </c>
      <c r="I655" s="9">
        <f t="shared" ref="I655:I667" si="162">H655/G655*100</f>
        <v>98.747547844282664</v>
      </c>
      <c r="J655" s="34">
        <f t="shared" ref="J655:J667" si="163">H655-G655</f>
        <v>-287.29999999999927</v>
      </c>
    </row>
    <row r="656" spans="1:10" ht="89.25">
      <c r="A656" s="10" t="s">
        <v>335</v>
      </c>
      <c r="B656" s="31" t="s">
        <v>873</v>
      </c>
      <c r="C656" s="87" t="s">
        <v>66</v>
      </c>
      <c r="D656" s="87" t="s">
        <v>21</v>
      </c>
      <c r="E656" s="31" t="s">
        <v>213</v>
      </c>
      <c r="F656" s="31">
        <v>100</v>
      </c>
      <c r="G656" s="5">
        <v>21376</v>
      </c>
      <c r="H656" s="5">
        <v>21111.8</v>
      </c>
      <c r="I656" s="11">
        <f t="shared" si="162"/>
        <v>98.764034431137731</v>
      </c>
      <c r="J656" s="35">
        <f t="shared" si="163"/>
        <v>-264.20000000000073</v>
      </c>
    </row>
    <row r="657" spans="1:10" ht="63.75">
      <c r="A657" s="10" t="s">
        <v>449</v>
      </c>
      <c r="B657" s="31" t="s">
        <v>873</v>
      </c>
      <c r="C657" s="87" t="s">
        <v>66</v>
      </c>
      <c r="D657" s="87" t="s">
        <v>21</v>
      </c>
      <c r="E657" s="31" t="s">
        <v>213</v>
      </c>
      <c r="F657" s="31">
        <v>200</v>
      </c>
      <c r="G657" s="5">
        <v>1559</v>
      </c>
      <c r="H657" s="5">
        <v>1539.9</v>
      </c>
      <c r="I657" s="11">
        <f t="shared" si="162"/>
        <v>98.774855676715845</v>
      </c>
      <c r="J657" s="35">
        <f t="shared" si="163"/>
        <v>-19.099999999999909</v>
      </c>
    </row>
    <row r="658" spans="1:10" ht="38.25">
      <c r="A658" s="10" t="s">
        <v>359</v>
      </c>
      <c r="B658" s="31" t="s">
        <v>873</v>
      </c>
      <c r="C658" s="87" t="s">
        <v>66</v>
      </c>
      <c r="D658" s="87" t="s">
        <v>21</v>
      </c>
      <c r="E658" s="31" t="s">
        <v>213</v>
      </c>
      <c r="F658" s="31" t="s">
        <v>319</v>
      </c>
      <c r="G658" s="5">
        <v>4</v>
      </c>
      <c r="H658" s="5">
        <v>0</v>
      </c>
      <c r="I658" s="11">
        <f t="shared" si="162"/>
        <v>0</v>
      </c>
      <c r="J658" s="35">
        <f t="shared" si="163"/>
        <v>-4</v>
      </c>
    </row>
    <row r="659" spans="1:10" ht="51">
      <c r="A659" s="8" t="s">
        <v>702</v>
      </c>
      <c r="B659" s="29" t="s">
        <v>873</v>
      </c>
      <c r="C659" s="86" t="s">
        <v>66</v>
      </c>
      <c r="D659" s="86" t="s">
        <v>21</v>
      </c>
      <c r="E659" s="29" t="s">
        <v>790</v>
      </c>
      <c r="F659" s="31"/>
      <c r="G659" s="6">
        <f>G660</f>
        <v>622.1</v>
      </c>
      <c r="H659" s="6">
        <f>H660</f>
        <v>547.20000000000005</v>
      </c>
      <c r="I659" s="9">
        <f t="shared" si="162"/>
        <v>87.960135026523062</v>
      </c>
      <c r="J659" s="34">
        <f t="shared" si="163"/>
        <v>-74.899999999999977</v>
      </c>
    </row>
    <row r="660" spans="1:10" ht="114.75">
      <c r="A660" s="10" t="s">
        <v>791</v>
      </c>
      <c r="B660" s="31" t="s">
        <v>873</v>
      </c>
      <c r="C660" s="87" t="s">
        <v>66</v>
      </c>
      <c r="D660" s="87" t="s">
        <v>21</v>
      </c>
      <c r="E660" s="31" t="s">
        <v>790</v>
      </c>
      <c r="F660" s="31" t="s">
        <v>317</v>
      </c>
      <c r="G660" s="5">
        <v>622.1</v>
      </c>
      <c r="H660" s="5">
        <v>547.20000000000005</v>
      </c>
      <c r="I660" s="11">
        <f t="shared" si="162"/>
        <v>87.960135026523062</v>
      </c>
      <c r="J660" s="35">
        <f t="shared" si="163"/>
        <v>-74.899999999999977</v>
      </c>
    </row>
    <row r="661" spans="1:10" ht="25.5">
      <c r="A661" s="8" t="s">
        <v>20</v>
      </c>
      <c r="B661" s="29" t="s">
        <v>873</v>
      </c>
      <c r="C661" s="86" t="s">
        <v>66</v>
      </c>
      <c r="D661" s="86" t="s">
        <v>21</v>
      </c>
      <c r="E661" s="29" t="s">
        <v>214</v>
      </c>
      <c r="F661" s="29"/>
      <c r="G661" s="6">
        <f>SUM(G662:G664)</f>
        <v>3903.7</v>
      </c>
      <c r="H661" s="6">
        <f>SUM(H662:H664)</f>
        <v>3637.7999999999997</v>
      </c>
      <c r="I661" s="9">
        <f t="shared" si="162"/>
        <v>93.188513461587718</v>
      </c>
      <c r="J661" s="34">
        <f t="shared" si="163"/>
        <v>-265.90000000000009</v>
      </c>
    </row>
    <row r="662" spans="1:10" ht="102">
      <c r="A662" s="10" t="s">
        <v>324</v>
      </c>
      <c r="B662" s="31" t="s">
        <v>873</v>
      </c>
      <c r="C662" s="87" t="s">
        <v>66</v>
      </c>
      <c r="D662" s="87" t="s">
        <v>21</v>
      </c>
      <c r="E662" s="31" t="s">
        <v>214</v>
      </c>
      <c r="F662" s="31">
        <v>100</v>
      </c>
      <c r="G662" s="5">
        <v>3588.2</v>
      </c>
      <c r="H662" s="5">
        <v>3343.2</v>
      </c>
      <c r="I662" s="11">
        <f t="shared" si="162"/>
        <v>93.172063987514633</v>
      </c>
      <c r="J662" s="35">
        <f t="shared" si="163"/>
        <v>-245</v>
      </c>
    </row>
    <row r="663" spans="1:10" ht="51">
      <c r="A663" s="10" t="s">
        <v>344</v>
      </c>
      <c r="B663" s="31" t="s">
        <v>873</v>
      </c>
      <c r="C663" s="87" t="s">
        <v>66</v>
      </c>
      <c r="D663" s="87" t="s">
        <v>21</v>
      </c>
      <c r="E663" s="31" t="s">
        <v>214</v>
      </c>
      <c r="F663" s="31">
        <v>200</v>
      </c>
      <c r="G663" s="5">
        <v>309.89999999999998</v>
      </c>
      <c r="H663" s="5">
        <v>291</v>
      </c>
      <c r="I663" s="11">
        <f t="shared" si="162"/>
        <v>93.90125847047436</v>
      </c>
      <c r="J663" s="35">
        <f t="shared" si="163"/>
        <v>-18.899999999999977</v>
      </c>
    </row>
    <row r="664" spans="1:10" ht="38.25">
      <c r="A664" s="10" t="s">
        <v>354</v>
      </c>
      <c r="B664" s="31" t="s">
        <v>873</v>
      </c>
      <c r="C664" s="87" t="s">
        <v>66</v>
      </c>
      <c r="D664" s="87" t="s">
        <v>21</v>
      </c>
      <c r="E664" s="31" t="s">
        <v>214</v>
      </c>
      <c r="F664" s="31">
        <v>800</v>
      </c>
      <c r="G664" s="5">
        <v>5.6</v>
      </c>
      <c r="H664" s="5">
        <v>3.6</v>
      </c>
      <c r="I664" s="11">
        <f t="shared" si="162"/>
        <v>64.285714285714292</v>
      </c>
      <c r="J664" s="35">
        <f t="shared" si="163"/>
        <v>-1.9999999999999996</v>
      </c>
    </row>
    <row r="665" spans="1:10">
      <c r="A665" s="8" t="s">
        <v>141</v>
      </c>
      <c r="B665" s="29" t="s">
        <v>873</v>
      </c>
      <c r="C665" s="86" t="s">
        <v>6</v>
      </c>
      <c r="D665" s="86"/>
      <c r="E665" s="29"/>
      <c r="F665" s="29"/>
      <c r="G665" s="6">
        <f>G666</f>
        <v>444</v>
      </c>
      <c r="H665" s="6">
        <f>H666</f>
        <v>427.6</v>
      </c>
      <c r="I665" s="9"/>
      <c r="J665" s="34"/>
    </row>
    <row r="666" spans="1:10">
      <c r="A666" s="8" t="s">
        <v>142</v>
      </c>
      <c r="B666" s="29" t="s">
        <v>873</v>
      </c>
      <c r="C666" s="86" t="s">
        <v>6</v>
      </c>
      <c r="D666" s="86" t="s">
        <v>17</v>
      </c>
      <c r="E666" s="29"/>
      <c r="F666" s="29"/>
      <c r="G666" s="6">
        <f>G667+G673</f>
        <v>444</v>
      </c>
      <c r="H666" s="6">
        <f>H667+H673</f>
        <v>427.6</v>
      </c>
      <c r="I666" s="9">
        <f t="shared" si="162"/>
        <v>96.306306306306311</v>
      </c>
      <c r="J666" s="34">
        <f t="shared" si="163"/>
        <v>-16.399999999999977</v>
      </c>
    </row>
    <row r="667" spans="1:10" ht="38.25">
      <c r="A667" s="14" t="s">
        <v>523</v>
      </c>
      <c r="B667" s="29" t="s">
        <v>873</v>
      </c>
      <c r="C667" s="86" t="s">
        <v>6</v>
      </c>
      <c r="D667" s="86" t="s">
        <v>17</v>
      </c>
      <c r="E667" s="29" t="s">
        <v>13</v>
      </c>
      <c r="F667" s="29"/>
      <c r="G667" s="6">
        <f>G668</f>
        <v>394</v>
      </c>
      <c r="H667" s="6">
        <f>H668</f>
        <v>394</v>
      </c>
      <c r="I667" s="9">
        <f t="shared" si="162"/>
        <v>100</v>
      </c>
      <c r="J667" s="34">
        <f t="shared" si="163"/>
        <v>0</v>
      </c>
    </row>
    <row r="668" spans="1:10" ht="40.5">
      <c r="A668" s="26" t="s">
        <v>559</v>
      </c>
      <c r="B668" s="29" t="s">
        <v>873</v>
      </c>
      <c r="C668" s="86" t="s">
        <v>6</v>
      </c>
      <c r="D668" s="86" t="s">
        <v>17</v>
      </c>
      <c r="E668" s="29" t="s">
        <v>528</v>
      </c>
      <c r="F668" s="29"/>
      <c r="G668" s="6">
        <f>G670</f>
        <v>394</v>
      </c>
      <c r="H668" s="6">
        <f>H670</f>
        <v>394</v>
      </c>
      <c r="I668" s="9">
        <f t="shared" ref="I668:I672" si="164">H668/G668*100</f>
        <v>100</v>
      </c>
      <c r="J668" s="34">
        <f t="shared" ref="J668:J672" si="165">H668-G668</f>
        <v>0</v>
      </c>
    </row>
    <row r="669" spans="1:10" ht="25.5">
      <c r="A669" s="32" t="s">
        <v>960</v>
      </c>
      <c r="B669" s="29" t="s">
        <v>873</v>
      </c>
      <c r="C669" s="86" t="s">
        <v>6</v>
      </c>
      <c r="D669" s="86" t="s">
        <v>17</v>
      </c>
      <c r="E669" s="29" t="s">
        <v>875</v>
      </c>
      <c r="F669" s="29"/>
      <c r="G669" s="6">
        <f>G670</f>
        <v>394</v>
      </c>
      <c r="H669" s="6">
        <f>H670</f>
        <v>394</v>
      </c>
      <c r="I669" s="9">
        <f t="shared" si="164"/>
        <v>100</v>
      </c>
      <c r="J669" s="34">
        <f t="shared" si="165"/>
        <v>0</v>
      </c>
    </row>
    <row r="670" spans="1:10" ht="102">
      <c r="A670" s="8" t="s">
        <v>198</v>
      </c>
      <c r="B670" s="29" t="s">
        <v>873</v>
      </c>
      <c r="C670" s="86" t="s">
        <v>6</v>
      </c>
      <c r="D670" s="86" t="s">
        <v>17</v>
      </c>
      <c r="E670" s="29" t="s">
        <v>200</v>
      </c>
      <c r="F670" s="29"/>
      <c r="G670" s="6">
        <f>SUM(G671:G672)</f>
        <v>394</v>
      </c>
      <c r="H670" s="6">
        <f>SUM(H671:H672)</f>
        <v>394</v>
      </c>
      <c r="I670" s="9">
        <f t="shared" si="164"/>
        <v>100</v>
      </c>
      <c r="J670" s="34">
        <f t="shared" si="165"/>
        <v>0</v>
      </c>
    </row>
    <row r="671" spans="1:10" ht="165.75">
      <c r="A671" s="10" t="s">
        <v>333</v>
      </c>
      <c r="B671" s="31" t="s">
        <v>873</v>
      </c>
      <c r="C671" s="87" t="s">
        <v>6</v>
      </c>
      <c r="D671" s="87" t="s">
        <v>17</v>
      </c>
      <c r="E671" s="31" t="s">
        <v>200</v>
      </c>
      <c r="F671" s="31">
        <v>100</v>
      </c>
      <c r="G671" s="5">
        <v>310.7</v>
      </c>
      <c r="H671" s="5">
        <v>310.7</v>
      </c>
      <c r="I671" s="11">
        <f t="shared" si="164"/>
        <v>100</v>
      </c>
      <c r="J671" s="35">
        <f t="shared" si="165"/>
        <v>0</v>
      </c>
    </row>
    <row r="672" spans="1:10" ht="114.75">
      <c r="A672" s="10" t="s">
        <v>394</v>
      </c>
      <c r="B672" s="31" t="s">
        <v>873</v>
      </c>
      <c r="C672" s="87" t="s">
        <v>6</v>
      </c>
      <c r="D672" s="87" t="s">
        <v>17</v>
      </c>
      <c r="E672" s="31" t="s">
        <v>200</v>
      </c>
      <c r="F672" s="31">
        <v>300</v>
      </c>
      <c r="G672" s="5">
        <v>83.3</v>
      </c>
      <c r="H672" s="5">
        <v>83.3</v>
      </c>
      <c r="I672" s="11">
        <f t="shared" si="164"/>
        <v>100</v>
      </c>
      <c r="J672" s="35">
        <f t="shared" si="165"/>
        <v>0</v>
      </c>
    </row>
    <row r="673" spans="1:10" ht="38.25">
      <c r="A673" s="14" t="s">
        <v>544</v>
      </c>
      <c r="B673" s="29" t="s">
        <v>873</v>
      </c>
      <c r="C673" s="86" t="s">
        <v>6</v>
      </c>
      <c r="D673" s="86" t="s">
        <v>17</v>
      </c>
      <c r="E673" s="29" t="s">
        <v>28</v>
      </c>
      <c r="F673" s="29"/>
      <c r="G673" s="6">
        <f>G674</f>
        <v>50</v>
      </c>
      <c r="H673" s="6">
        <f>H674</f>
        <v>33.6</v>
      </c>
      <c r="I673" s="9">
        <f t="shared" ref="I673:I677" si="166">H673/G673*100</f>
        <v>67.2</v>
      </c>
      <c r="J673" s="34">
        <f t="shared" ref="J673:J677" si="167">H673-G673</f>
        <v>-16.399999999999999</v>
      </c>
    </row>
    <row r="674" spans="1:10" ht="27">
      <c r="A674" s="27" t="s">
        <v>522</v>
      </c>
      <c r="B674" s="29" t="s">
        <v>873</v>
      </c>
      <c r="C674" s="86" t="s">
        <v>6</v>
      </c>
      <c r="D674" s="86" t="s">
        <v>17</v>
      </c>
      <c r="E674" s="29" t="s">
        <v>551</v>
      </c>
      <c r="F674" s="29"/>
      <c r="G674" s="6">
        <f>G676</f>
        <v>50</v>
      </c>
      <c r="H674" s="6">
        <f>H676</f>
        <v>33.6</v>
      </c>
      <c r="I674" s="9">
        <f t="shared" si="166"/>
        <v>67.2</v>
      </c>
      <c r="J674" s="34">
        <f t="shared" si="167"/>
        <v>-16.399999999999999</v>
      </c>
    </row>
    <row r="675" spans="1:10" ht="38.25">
      <c r="A675" s="32" t="s">
        <v>961</v>
      </c>
      <c r="B675" s="29" t="s">
        <v>873</v>
      </c>
      <c r="C675" s="86" t="s">
        <v>6</v>
      </c>
      <c r="D675" s="86" t="s">
        <v>17</v>
      </c>
      <c r="E675" s="29" t="s">
        <v>680</v>
      </c>
      <c r="F675" s="29"/>
      <c r="G675" s="6">
        <f>SUM(G676)</f>
        <v>50</v>
      </c>
      <c r="H675" s="6">
        <f>SUM(H676)</f>
        <v>33.6</v>
      </c>
      <c r="I675" s="9">
        <f t="shared" si="166"/>
        <v>67.2</v>
      </c>
      <c r="J675" s="34">
        <f t="shared" si="167"/>
        <v>-16.399999999999999</v>
      </c>
    </row>
    <row r="676" spans="1:10" ht="89.25">
      <c r="A676" s="8" t="s">
        <v>216</v>
      </c>
      <c r="B676" s="29" t="s">
        <v>873</v>
      </c>
      <c r="C676" s="86" t="s">
        <v>6</v>
      </c>
      <c r="D676" s="86" t="s">
        <v>17</v>
      </c>
      <c r="E676" s="29" t="s">
        <v>215</v>
      </c>
      <c r="F676" s="29"/>
      <c r="G676" s="6">
        <f>SUM(G677)</f>
        <v>50</v>
      </c>
      <c r="H676" s="6">
        <f>SUM(H677)</f>
        <v>33.6</v>
      </c>
      <c r="I676" s="9">
        <f t="shared" si="166"/>
        <v>67.2</v>
      </c>
      <c r="J676" s="34">
        <f t="shared" si="167"/>
        <v>-16.399999999999999</v>
      </c>
    </row>
    <row r="677" spans="1:10" ht="153.75" thickBot="1">
      <c r="A677" s="60" t="s">
        <v>336</v>
      </c>
      <c r="B677" s="72" t="s">
        <v>873</v>
      </c>
      <c r="C677" s="88" t="s">
        <v>6</v>
      </c>
      <c r="D677" s="88" t="s">
        <v>17</v>
      </c>
      <c r="E677" s="72" t="s">
        <v>215</v>
      </c>
      <c r="F677" s="72">
        <v>100</v>
      </c>
      <c r="G677" s="61">
        <v>50</v>
      </c>
      <c r="H677" s="61">
        <v>33.6</v>
      </c>
      <c r="I677" s="62">
        <f t="shared" si="166"/>
        <v>67.2</v>
      </c>
      <c r="J677" s="63">
        <f t="shared" si="167"/>
        <v>-16.399999999999999</v>
      </c>
    </row>
    <row r="678" spans="1:10" ht="26.25" thickBot="1">
      <c r="A678" s="73" t="s">
        <v>877</v>
      </c>
      <c r="B678" s="104">
        <v>873</v>
      </c>
      <c r="C678" s="83"/>
      <c r="D678" s="83"/>
      <c r="E678" s="96"/>
      <c r="F678" s="96"/>
      <c r="G678" s="74">
        <f>G679</f>
        <v>262135.30000000002</v>
      </c>
      <c r="H678" s="74">
        <f>H679</f>
        <v>255234.9</v>
      </c>
      <c r="I678" s="70">
        <f t="shared" ref="I678" si="168">H678/G678*100</f>
        <v>97.36761893571753</v>
      </c>
      <c r="J678" s="71">
        <f t="shared" ref="J678" si="169">H678-G678</f>
        <v>-6900.4000000000233</v>
      </c>
    </row>
    <row r="679" spans="1:10">
      <c r="A679" s="64" t="s">
        <v>141</v>
      </c>
      <c r="B679" s="105">
        <v>873</v>
      </c>
      <c r="C679" s="85" t="s">
        <v>6</v>
      </c>
      <c r="D679" s="85"/>
      <c r="E679" s="95"/>
      <c r="F679" s="95"/>
      <c r="G679" s="65">
        <f>G680+G691+G707+G808+G839</f>
        <v>262135.30000000002</v>
      </c>
      <c r="H679" s="65">
        <f>H680+H691+H707+H808+H839</f>
        <v>255234.9</v>
      </c>
      <c r="I679" s="66">
        <f t="shared" ref="I679:I783" si="170">H679/G679*100</f>
        <v>97.36761893571753</v>
      </c>
      <c r="J679" s="67">
        <f t="shared" ref="J679:J783" si="171">H679-G679</f>
        <v>-6900.4000000000233</v>
      </c>
    </row>
    <row r="680" spans="1:10">
      <c r="A680" s="8" t="s">
        <v>217</v>
      </c>
      <c r="B680" s="102">
        <v>873</v>
      </c>
      <c r="C680" s="86" t="s">
        <v>6</v>
      </c>
      <c r="D680" s="86" t="s">
        <v>11</v>
      </c>
      <c r="E680" s="29"/>
      <c r="F680" s="29"/>
      <c r="G680" s="6">
        <f>G684+G688</f>
        <v>6425.7</v>
      </c>
      <c r="H680" s="6">
        <f>H684+H688</f>
        <v>6419.2000000000007</v>
      </c>
      <c r="I680" s="9">
        <f t="shared" si="170"/>
        <v>99.898843705744127</v>
      </c>
      <c r="J680" s="34">
        <f t="shared" si="171"/>
        <v>-6.4999999999990905</v>
      </c>
    </row>
    <row r="681" spans="1:10" ht="38.25">
      <c r="A681" s="14" t="s">
        <v>543</v>
      </c>
      <c r="B681" s="102">
        <v>873</v>
      </c>
      <c r="C681" s="86" t="s">
        <v>6</v>
      </c>
      <c r="D681" s="86" t="s">
        <v>11</v>
      </c>
      <c r="E681" s="29" t="s">
        <v>21</v>
      </c>
      <c r="F681" s="29"/>
      <c r="G681" s="6">
        <f>G682</f>
        <v>6425.7</v>
      </c>
      <c r="H681" s="6">
        <f>H682</f>
        <v>6419.2000000000007</v>
      </c>
      <c r="I681" s="9">
        <f t="shared" si="170"/>
        <v>99.898843705744127</v>
      </c>
      <c r="J681" s="34">
        <f t="shared" si="171"/>
        <v>-6.4999999999990905</v>
      </c>
    </row>
    <row r="682" spans="1:10" ht="40.5">
      <c r="A682" s="24" t="s">
        <v>553</v>
      </c>
      <c r="B682" s="102">
        <v>873</v>
      </c>
      <c r="C682" s="86" t="s">
        <v>6</v>
      </c>
      <c r="D682" s="86" t="s">
        <v>11</v>
      </c>
      <c r="E682" s="29" t="s">
        <v>552</v>
      </c>
      <c r="F682" s="29"/>
      <c r="G682" s="6">
        <f>G684+G688</f>
        <v>6425.7</v>
      </c>
      <c r="H682" s="6">
        <f>H684+H688</f>
        <v>6419.2000000000007</v>
      </c>
      <c r="I682" s="9">
        <f t="shared" si="170"/>
        <v>99.898843705744127</v>
      </c>
      <c r="J682" s="34">
        <f t="shared" si="171"/>
        <v>-6.4999999999990905</v>
      </c>
    </row>
    <row r="683" spans="1:10" ht="51">
      <c r="A683" s="32" t="s">
        <v>607</v>
      </c>
      <c r="B683" s="102">
        <v>873</v>
      </c>
      <c r="C683" s="86" t="s">
        <v>6</v>
      </c>
      <c r="D683" s="86" t="s">
        <v>11</v>
      </c>
      <c r="E683" s="29" t="s">
        <v>670</v>
      </c>
      <c r="F683" s="29"/>
      <c r="G683" s="6">
        <f>G684</f>
        <v>5924.8</v>
      </c>
      <c r="H683" s="6">
        <f>H684</f>
        <v>5921.4000000000005</v>
      </c>
      <c r="I683" s="9">
        <f t="shared" si="170"/>
        <v>99.942614096678369</v>
      </c>
      <c r="J683" s="34">
        <f t="shared" si="171"/>
        <v>-3.3999999999996362</v>
      </c>
    </row>
    <row r="684" spans="1:10">
      <c r="A684" s="8" t="s">
        <v>219</v>
      </c>
      <c r="B684" s="102">
        <v>873</v>
      </c>
      <c r="C684" s="86" t="s">
        <v>6</v>
      </c>
      <c r="D684" s="86" t="s">
        <v>11</v>
      </c>
      <c r="E684" s="29" t="s">
        <v>218</v>
      </c>
      <c r="F684" s="29"/>
      <c r="G684" s="6">
        <f>SUM(G685:G686)</f>
        <v>5924.8</v>
      </c>
      <c r="H684" s="6">
        <f>SUM(H685:H686)</f>
        <v>5921.4000000000005</v>
      </c>
      <c r="I684" s="9">
        <f t="shared" si="170"/>
        <v>99.942614096678369</v>
      </c>
      <c r="J684" s="34">
        <f t="shared" si="171"/>
        <v>-3.3999999999996362</v>
      </c>
    </row>
    <row r="685" spans="1:10" ht="51">
      <c r="A685" s="10" t="s">
        <v>450</v>
      </c>
      <c r="B685" s="106">
        <v>873</v>
      </c>
      <c r="C685" s="87" t="s">
        <v>6</v>
      </c>
      <c r="D685" s="87" t="s">
        <v>11</v>
      </c>
      <c r="E685" s="31" t="s">
        <v>218</v>
      </c>
      <c r="F685" s="31">
        <v>200</v>
      </c>
      <c r="G685" s="5">
        <v>60.8</v>
      </c>
      <c r="H685" s="5">
        <v>58.3</v>
      </c>
      <c r="I685" s="11">
        <f t="shared" si="170"/>
        <v>95.88815789473685</v>
      </c>
      <c r="J685" s="35">
        <f t="shared" si="171"/>
        <v>-2.5</v>
      </c>
    </row>
    <row r="686" spans="1:10" ht="38.25">
      <c r="A686" s="10" t="s">
        <v>396</v>
      </c>
      <c r="B686" s="106">
        <v>873</v>
      </c>
      <c r="C686" s="87" t="s">
        <v>6</v>
      </c>
      <c r="D686" s="87" t="s">
        <v>11</v>
      </c>
      <c r="E686" s="31" t="s">
        <v>218</v>
      </c>
      <c r="F686" s="31">
        <v>300</v>
      </c>
      <c r="G686" s="5">
        <v>5864</v>
      </c>
      <c r="H686" s="5">
        <v>5863.1</v>
      </c>
      <c r="I686" s="11">
        <f t="shared" si="170"/>
        <v>99.984652114597552</v>
      </c>
      <c r="J686" s="35">
        <f t="shared" si="171"/>
        <v>-0.8999999999996362</v>
      </c>
    </row>
    <row r="687" spans="1:10" ht="51">
      <c r="A687" s="32" t="s">
        <v>608</v>
      </c>
      <c r="B687" s="102">
        <v>873</v>
      </c>
      <c r="C687" s="86" t="s">
        <v>6</v>
      </c>
      <c r="D687" s="86" t="s">
        <v>11</v>
      </c>
      <c r="E687" s="29" t="s">
        <v>669</v>
      </c>
      <c r="F687" s="29"/>
      <c r="G687" s="6">
        <f>G688</f>
        <v>500.9</v>
      </c>
      <c r="H687" s="6">
        <f>H688</f>
        <v>497.8</v>
      </c>
      <c r="I687" s="9">
        <f t="shared" si="170"/>
        <v>99.38111399480934</v>
      </c>
      <c r="J687" s="34">
        <f t="shared" si="171"/>
        <v>-3.0999999999999659</v>
      </c>
    </row>
    <row r="688" spans="1:10">
      <c r="A688" s="8" t="s">
        <v>219</v>
      </c>
      <c r="B688" s="102">
        <v>873</v>
      </c>
      <c r="C688" s="86" t="s">
        <v>6</v>
      </c>
      <c r="D688" s="86" t="s">
        <v>11</v>
      </c>
      <c r="E688" s="29" t="s">
        <v>220</v>
      </c>
      <c r="F688" s="29"/>
      <c r="G688" s="6">
        <f>SUM(G689:G690)</f>
        <v>500.9</v>
      </c>
      <c r="H688" s="6">
        <f>SUM(H689:H690)</f>
        <v>497.8</v>
      </c>
      <c r="I688" s="9">
        <f t="shared" si="170"/>
        <v>99.38111399480934</v>
      </c>
      <c r="J688" s="34">
        <f t="shared" si="171"/>
        <v>-3.0999999999999659</v>
      </c>
    </row>
    <row r="689" spans="1:10" ht="51">
      <c r="A689" s="10" t="s">
        <v>450</v>
      </c>
      <c r="B689" s="106">
        <v>873</v>
      </c>
      <c r="C689" s="87" t="s">
        <v>6</v>
      </c>
      <c r="D689" s="87" t="s">
        <v>11</v>
      </c>
      <c r="E689" s="31" t="s">
        <v>220</v>
      </c>
      <c r="F689" s="31">
        <v>200</v>
      </c>
      <c r="G689" s="5">
        <v>7.9</v>
      </c>
      <c r="H689" s="5">
        <v>7.6</v>
      </c>
      <c r="I689" s="11">
        <f t="shared" si="170"/>
        <v>96.202531645569607</v>
      </c>
      <c r="J689" s="35">
        <f t="shared" si="171"/>
        <v>-0.30000000000000071</v>
      </c>
    </row>
    <row r="690" spans="1:10" ht="38.25">
      <c r="A690" s="10" t="s">
        <v>396</v>
      </c>
      <c r="B690" s="106">
        <v>873</v>
      </c>
      <c r="C690" s="87" t="s">
        <v>6</v>
      </c>
      <c r="D690" s="87" t="s">
        <v>11</v>
      </c>
      <c r="E690" s="31" t="s">
        <v>220</v>
      </c>
      <c r="F690" s="31">
        <v>300</v>
      </c>
      <c r="G690" s="5">
        <v>493</v>
      </c>
      <c r="H690" s="5">
        <v>490.2</v>
      </c>
      <c r="I690" s="11">
        <f t="shared" si="170"/>
        <v>99.432048681541588</v>
      </c>
      <c r="J690" s="35">
        <f t="shared" si="171"/>
        <v>-2.8000000000000114</v>
      </c>
    </row>
    <row r="691" spans="1:10">
      <c r="A691" s="8" t="s">
        <v>221</v>
      </c>
      <c r="B691" s="102">
        <v>873</v>
      </c>
      <c r="C691" s="86" t="s">
        <v>6</v>
      </c>
      <c r="D691" s="86" t="s">
        <v>13</v>
      </c>
      <c r="E691" s="29"/>
      <c r="F691" s="29"/>
      <c r="G691" s="6">
        <f>G695+G699+G703</f>
        <v>38227.199999999997</v>
      </c>
      <c r="H691" s="6">
        <f>H695+H699+H703</f>
        <v>36650.1</v>
      </c>
      <c r="I691" s="9">
        <f t="shared" si="170"/>
        <v>95.874403566047221</v>
      </c>
      <c r="J691" s="34">
        <f t="shared" si="171"/>
        <v>-1577.0999999999985</v>
      </c>
    </row>
    <row r="692" spans="1:10" ht="38.25">
      <c r="A692" s="14" t="s">
        <v>543</v>
      </c>
      <c r="B692" s="102">
        <v>873</v>
      </c>
      <c r="C692" s="86" t="s">
        <v>6</v>
      </c>
      <c r="D692" s="86" t="s">
        <v>13</v>
      </c>
      <c r="E692" s="29" t="s">
        <v>21</v>
      </c>
      <c r="F692" s="29"/>
      <c r="G692" s="6">
        <f>G693+G697+G701</f>
        <v>38227.199999999997</v>
      </c>
      <c r="H692" s="6">
        <f>H693+H697+H701</f>
        <v>36650.1</v>
      </c>
      <c r="I692" s="9">
        <f t="shared" si="170"/>
        <v>95.874403566047221</v>
      </c>
      <c r="J692" s="34">
        <f t="shared" si="171"/>
        <v>-1577.0999999999985</v>
      </c>
    </row>
    <row r="693" spans="1:10" ht="27">
      <c r="A693" s="21" t="s">
        <v>554</v>
      </c>
      <c r="B693" s="102">
        <v>873</v>
      </c>
      <c r="C693" s="86" t="s">
        <v>6</v>
      </c>
      <c r="D693" s="86" t="s">
        <v>13</v>
      </c>
      <c r="E693" s="29" t="s">
        <v>555</v>
      </c>
      <c r="F693" s="29"/>
      <c r="G693" s="6">
        <f>G695</f>
        <v>33587.699999999997</v>
      </c>
      <c r="H693" s="6">
        <f>H695</f>
        <v>32040.1</v>
      </c>
      <c r="I693" s="9">
        <f t="shared" si="170"/>
        <v>95.392360894017756</v>
      </c>
      <c r="J693" s="34">
        <f t="shared" si="171"/>
        <v>-1547.5999999999985</v>
      </c>
    </row>
    <row r="694" spans="1:10" ht="38.25">
      <c r="A694" s="32" t="s">
        <v>609</v>
      </c>
      <c r="B694" s="102">
        <v>873</v>
      </c>
      <c r="C694" s="86" t="s">
        <v>6</v>
      </c>
      <c r="D694" s="86" t="s">
        <v>13</v>
      </c>
      <c r="E694" s="29" t="s">
        <v>891</v>
      </c>
      <c r="F694" s="29"/>
      <c r="G694" s="6">
        <f>SUM(G695)</f>
        <v>33587.699999999997</v>
      </c>
      <c r="H694" s="6">
        <f>SUM(H695)</f>
        <v>32040.1</v>
      </c>
      <c r="I694" s="9">
        <f t="shared" si="170"/>
        <v>95.392360894017756</v>
      </c>
      <c r="J694" s="34">
        <f t="shared" si="171"/>
        <v>-1547.5999999999985</v>
      </c>
    </row>
    <row r="695" spans="1:10" ht="38.25">
      <c r="A695" s="8" t="s">
        <v>223</v>
      </c>
      <c r="B695" s="102">
        <v>873</v>
      </c>
      <c r="C695" s="86" t="s">
        <v>6</v>
      </c>
      <c r="D695" s="86" t="s">
        <v>13</v>
      </c>
      <c r="E695" s="29" t="s">
        <v>222</v>
      </c>
      <c r="F695" s="29"/>
      <c r="G695" s="6">
        <f>SUM(G696)</f>
        <v>33587.699999999997</v>
      </c>
      <c r="H695" s="6">
        <f>SUM(H696)</f>
        <v>32040.1</v>
      </c>
      <c r="I695" s="9">
        <f t="shared" si="170"/>
        <v>95.392360894017756</v>
      </c>
      <c r="J695" s="34">
        <f t="shared" si="171"/>
        <v>-1547.5999999999985</v>
      </c>
    </row>
    <row r="696" spans="1:10" ht="63.75">
      <c r="A696" s="10" t="s">
        <v>386</v>
      </c>
      <c r="B696" s="106">
        <v>873</v>
      </c>
      <c r="C696" s="87" t="s">
        <v>6</v>
      </c>
      <c r="D696" s="87" t="s">
        <v>13</v>
      </c>
      <c r="E696" s="31" t="s">
        <v>222</v>
      </c>
      <c r="F696" s="31">
        <v>600</v>
      </c>
      <c r="G696" s="5">
        <v>33587.699999999997</v>
      </c>
      <c r="H696" s="5">
        <v>32040.1</v>
      </c>
      <c r="I696" s="11">
        <f t="shared" si="170"/>
        <v>95.392360894017756</v>
      </c>
      <c r="J696" s="35">
        <f t="shared" si="171"/>
        <v>-1547.5999999999985</v>
      </c>
    </row>
    <row r="697" spans="1:10" ht="40.5">
      <c r="A697" s="21" t="s">
        <v>553</v>
      </c>
      <c r="B697" s="102">
        <v>873</v>
      </c>
      <c r="C697" s="86" t="s">
        <v>6</v>
      </c>
      <c r="D697" s="86" t="s">
        <v>13</v>
      </c>
      <c r="E697" s="29" t="s">
        <v>552</v>
      </c>
      <c r="F697" s="29"/>
      <c r="G697" s="6">
        <f>G699</f>
        <v>29.2</v>
      </c>
      <c r="H697" s="6">
        <f>H699</f>
        <v>29.2</v>
      </c>
      <c r="I697" s="9">
        <f t="shared" si="170"/>
        <v>100</v>
      </c>
      <c r="J697" s="34">
        <f t="shared" si="171"/>
        <v>0</v>
      </c>
    </row>
    <row r="698" spans="1:10" ht="38.25">
      <c r="A698" s="32" t="s">
        <v>610</v>
      </c>
      <c r="B698" s="102">
        <v>873</v>
      </c>
      <c r="C698" s="86" t="s">
        <v>6</v>
      </c>
      <c r="D698" s="86" t="s">
        <v>13</v>
      </c>
      <c r="E698" s="29" t="s">
        <v>671</v>
      </c>
      <c r="F698" s="29"/>
      <c r="G698" s="6">
        <f>SUM(G699)</f>
        <v>29.2</v>
      </c>
      <c r="H698" s="6">
        <f>SUM(H699)</f>
        <v>29.2</v>
      </c>
      <c r="I698" s="9">
        <f t="shared" si="170"/>
        <v>100</v>
      </c>
      <c r="J698" s="34">
        <f t="shared" si="171"/>
        <v>0</v>
      </c>
    </row>
    <row r="699" spans="1:10" ht="25.5">
      <c r="A699" s="8" t="s">
        <v>225</v>
      </c>
      <c r="B699" s="102">
        <v>873</v>
      </c>
      <c r="C699" s="86" t="s">
        <v>6</v>
      </c>
      <c r="D699" s="86" t="s">
        <v>13</v>
      </c>
      <c r="E699" s="29" t="s">
        <v>224</v>
      </c>
      <c r="F699" s="29"/>
      <c r="G699" s="6">
        <f>SUM(G700)</f>
        <v>29.2</v>
      </c>
      <c r="H699" s="6">
        <f>SUM(H700)</f>
        <v>29.2</v>
      </c>
      <c r="I699" s="9">
        <f t="shared" si="170"/>
        <v>100</v>
      </c>
      <c r="J699" s="34">
        <f t="shared" si="171"/>
        <v>0</v>
      </c>
    </row>
    <row r="700" spans="1:10" ht="38.25">
      <c r="A700" s="10" t="s">
        <v>800</v>
      </c>
      <c r="B700" s="106">
        <v>873</v>
      </c>
      <c r="C700" s="87" t="s">
        <v>6</v>
      </c>
      <c r="D700" s="87" t="s">
        <v>13</v>
      </c>
      <c r="E700" s="31" t="s">
        <v>143</v>
      </c>
      <c r="F700" s="31">
        <v>600</v>
      </c>
      <c r="G700" s="5">
        <v>29.2</v>
      </c>
      <c r="H700" s="5">
        <v>29.2</v>
      </c>
      <c r="I700" s="11">
        <f t="shared" si="170"/>
        <v>100</v>
      </c>
      <c r="J700" s="35">
        <f t="shared" si="171"/>
        <v>0</v>
      </c>
    </row>
    <row r="701" spans="1:10" ht="27">
      <c r="A701" s="21" t="s">
        <v>522</v>
      </c>
      <c r="B701" s="102">
        <v>873</v>
      </c>
      <c r="C701" s="86" t="s">
        <v>6</v>
      </c>
      <c r="D701" s="86" t="s">
        <v>13</v>
      </c>
      <c r="E701" s="29" t="s">
        <v>556</v>
      </c>
      <c r="F701" s="29"/>
      <c r="G701" s="6">
        <f>G703</f>
        <v>4610.3</v>
      </c>
      <c r="H701" s="6">
        <f>H703</f>
        <v>4580.8</v>
      </c>
      <c r="I701" s="9">
        <f t="shared" si="170"/>
        <v>99.360128408129626</v>
      </c>
      <c r="J701" s="34">
        <f t="shared" si="171"/>
        <v>-29.5</v>
      </c>
    </row>
    <row r="702" spans="1:10" ht="38.25">
      <c r="A702" s="32" t="s">
        <v>609</v>
      </c>
      <c r="B702" s="102">
        <v>873</v>
      </c>
      <c r="C702" s="86" t="s">
        <v>6</v>
      </c>
      <c r="D702" s="86" t="s">
        <v>13</v>
      </c>
      <c r="E702" s="29" t="s">
        <v>672</v>
      </c>
      <c r="F702" s="29"/>
      <c r="G702" s="6">
        <f>G703</f>
        <v>4610.3</v>
      </c>
      <c r="H702" s="6">
        <f>H703</f>
        <v>4580.8</v>
      </c>
      <c r="I702" s="9">
        <f t="shared" si="170"/>
        <v>99.360128408129626</v>
      </c>
      <c r="J702" s="34">
        <f t="shared" si="171"/>
        <v>-29.5</v>
      </c>
    </row>
    <row r="703" spans="1:10" ht="38.25">
      <c r="A703" s="8" t="s">
        <v>223</v>
      </c>
      <c r="B703" s="102">
        <v>873</v>
      </c>
      <c r="C703" s="86" t="s">
        <v>6</v>
      </c>
      <c r="D703" s="86" t="s">
        <v>13</v>
      </c>
      <c r="E703" s="29" t="s">
        <v>226</v>
      </c>
      <c r="F703" s="29"/>
      <c r="G703" s="6">
        <f>SUM(G704:G706)</f>
        <v>4610.3</v>
      </c>
      <c r="H703" s="6">
        <f>SUM(H704:H706)</f>
        <v>4580.8</v>
      </c>
      <c r="I703" s="9">
        <f t="shared" si="170"/>
        <v>99.360128408129626</v>
      </c>
      <c r="J703" s="34">
        <f t="shared" si="171"/>
        <v>-29.5</v>
      </c>
    </row>
    <row r="704" spans="1:10" ht="114.75">
      <c r="A704" s="10" t="s">
        <v>337</v>
      </c>
      <c r="B704" s="106">
        <v>873</v>
      </c>
      <c r="C704" s="87" t="s">
        <v>6</v>
      </c>
      <c r="D704" s="87" t="s">
        <v>13</v>
      </c>
      <c r="E704" s="31" t="s">
        <v>226</v>
      </c>
      <c r="F704" s="31">
        <v>100</v>
      </c>
      <c r="G704" s="5">
        <v>2759.9</v>
      </c>
      <c r="H704" s="5">
        <v>2759.9</v>
      </c>
      <c r="I704" s="11">
        <f t="shared" si="170"/>
        <v>100</v>
      </c>
      <c r="J704" s="35">
        <f t="shared" si="171"/>
        <v>0</v>
      </c>
    </row>
    <row r="705" spans="1:10" ht="63.75">
      <c r="A705" s="10" t="s">
        <v>452</v>
      </c>
      <c r="B705" s="106">
        <v>873</v>
      </c>
      <c r="C705" s="87" t="s">
        <v>6</v>
      </c>
      <c r="D705" s="87" t="s">
        <v>13</v>
      </c>
      <c r="E705" s="31" t="s">
        <v>226</v>
      </c>
      <c r="F705" s="31">
        <v>200</v>
      </c>
      <c r="G705" s="5">
        <v>1819.9</v>
      </c>
      <c r="H705" s="5">
        <v>1790.4</v>
      </c>
      <c r="I705" s="11">
        <f t="shared" si="170"/>
        <v>98.379031814934891</v>
      </c>
      <c r="J705" s="35">
        <f t="shared" si="171"/>
        <v>-29.5</v>
      </c>
    </row>
    <row r="706" spans="1:10" ht="51">
      <c r="A706" s="10" t="s">
        <v>360</v>
      </c>
      <c r="B706" s="106">
        <v>873</v>
      </c>
      <c r="C706" s="87" t="s">
        <v>6</v>
      </c>
      <c r="D706" s="87" t="s">
        <v>13</v>
      </c>
      <c r="E706" s="31" t="s">
        <v>226</v>
      </c>
      <c r="F706" s="31">
        <v>800</v>
      </c>
      <c r="G706" s="5">
        <v>30.5</v>
      </c>
      <c r="H706" s="5">
        <v>30.5</v>
      </c>
      <c r="I706" s="11">
        <f t="shared" si="170"/>
        <v>100</v>
      </c>
      <c r="J706" s="35">
        <f t="shared" si="171"/>
        <v>0</v>
      </c>
    </row>
    <row r="707" spans="1:10">
      <c r="A707" s="8" t="s">
        <v>142</v>
      </c>
      <c r="B707" s="102">
        <v>873</v>
      </c>
      <c r="C707" s="86" t="s">
        <v>6</v>
      </c>
      <c r="D707" s="86" t="s">
        <v>17</v>
      </c>
      <c r="E707" s="29"/>
      <c r="F707" s="29"/>
      <c r="G707" s="6">
        <f>G708+G801</f>
        <v>113588.8</v>
      </c>
      <c r="H707" s="6">
        <f>H708+H801</f>
        <v>110564.19999999998</v>
      </c>
      <c r="I707" s="9">
        <f t="shared" si="170"/>
        <v>97.337237474117146</v>
      </c>
      <c r="J707" s="34">
        <f t="shared" si="171"/>
        <v>-3024.6000000000204</v>
      </c>
    </row>
    <row r="708" spans="1:10" ht="38.25">
      <c r="A708" s="14" t="s">
        <v>543</v>
      </c>
      <c r="B708" s="102">
        <v>873</v>
      </c>
      <c r="C708" s="86" t="s">
        <v>6</v>
      </c>
      <c r="D708" s="86" t="s">
        <v>17</v>
      </c>
      <c r="E708" s="29" t="s">
        <v>21</v>
      </c>
      <c r="F708" s="29"/>
      <c r="G708" s="6">
        <f>G709+G774+G778+G792</f>
        <v>113332.3</v>
      </c>
      <c r="H708" s="6">
        <f>H709+H774+H778+H792</f>
        <v>110307.69999999998</v>
      </c>
      <c r="I708" s="9">
        <f t="shared" si="170"/>
        <v>97.331210961041094</v>
      </c>
      <c r="J708" s="34">
        <f t="shared" si="171"/>
        <v>-3024.6000000000204</v>
      </c>
    </row>
    <row r="709" spans="1:10" ht="54">
      <c r="A709" s="17" t="s">
        <v>561</v>
      </c>
      <c r="B709" s="102">
        <v>873</v>
      </c>
      <c r="C709" s="86" t="s">
        <v>6</v>
      </c>
      <c r="D709" s="86" t="s">
        <v>17</v>
      </c>
      <c r="E709" s="29" t="s">
        <v>560</v>
      </c>
      <c r="F709" s="29"/>
      <c r="G709" s="6">
        <f>G710+G734</f>
        <v>87673.5</v>
      </c>
      <c r="H709" s="6">
        <f>H710+H734</f>
        <v>85054.199999999983</v>
      </c>
      <c r="I709" s="9">
        <f t="shared" si="170"/>
        <v>97.012438193981055</v>
      </c>
      <c r="J709" s="34">
        <f t="shared" si="171"/>
        <v>-2619.3000000000175</v>
      </c>
    </row>
    <row r="710" spans="1:10" ht="38.25">
      <c r="A710" s="32" t="s">
        <v>611</v>
      </c>
      <c r="B710" s="102">
        <v>873</v>
      </c>
      <c r="C710" s="86" t="s">
        <v>6</v>
      </c>
      <c r="D710" s="86" t="s">
        <v>17</v>
      </c>
      <c r="E710" s="29" t="s">
        <v>675</v>
      </c>
      <c r="F710" s="29"/>
      <c r="G710" s="6">
        <f>G711+G714+G717+G720+G723+G726+G729+G732</f>
        <v>43540</v>
      </c>
      <c r="H710" s="6">
        <f>H711+H714+H717+H720+H723+H726+H729+H732</f>
        <v>41840.399999999994</v>
      </c>
      <c r="I710" s="9">
        <f t="shared" si="170"/>
        <v>96.096463022508033</v>
      </c>
      <c r="J710" s="34">
        <f t="shared" si="171"/>
        <v>-1699.6000000000058</v>
      </c>
    </row>
    <row r="711" spans="1:10" ht="25.5">
      <c r="A711" s="8" t="s">
        <v>228</v>
      </c>
      <c r="B711" s="102">
        <v>873</v>
      </c>
      <c r="C711" s="86" t="s">
        <v>6</v>
      </c>
      <c r="D711" s="86" t="s">
        <v>17</v>
      </c>
      <c r="E711" s="29" t="s">
        <v>227</v>
      </c>
      <c r="F711" s="29"/>
      <c r="G711" s="6">
        <f>SUM(G712:G713)</f>
        <v>28004</v>
      </c>
      <c r="H711" s="6">
        <f>SUM(H712:H713)</f>
        <v>28003.899999999998</v>
      </c>
      <c r="I711" s="9">
        <f t="shared" si="170"/>
        <v>99.999642908155977</v>
      </c>
      <c r="J711" s="34">
        <f t="shared" si="171"/>
        <v>-0.10000000000218279</v>
      </c>
    </row>
    <row r="712" spans="1:10" ht="51">
      <c r="A712" s="10" t="s">
        <v>451</v>
      </c>
      <c r="B712" s="106">
        <v>873</v>
      </c>
      <c r="C712" s="87" t="s">
        <v>6</v>
      </c>
      <c r="D712" s="87" t="s">
        <v>17</v>
      </c>
      <c r="E712" s="31" t="s">
        <v>227</v>
      </c>
      <c r="F712" s="31">
        <v>200</v>
      </c>
      <c r="G712" s="5">
        <v>341.3</v>
      </c>
      <c r="H712" s="5">
        <v>341.3</v>
      </c>
      <c r="I712" s="11">
        <f t="shared" si="170"/>
        <v>100</v>
      </c>
      <c r="J712" s="35">
        <f t="shared" si="171"/>
        <v>0</v>
      </c>
    </row>
    <row r="713" spans="1:10" ht="38.25">
      <c r="A713" s="10" t="s">
        <v>399</v>
      </c>
      <c r="B713" s="106">
        <v>873</v>
      </c>
      <c r="C713" s="87" t="s">
        <v>6</v>
      </c>
      <c r="D713" s="87" t="s">
        <v>17</v>
      </c>
      <c r="E713" s="31" t="s">
        <v>227</v>
      </c>
      <c r="F713" s="31">
        <v>300</v>
      </c>
      <c r="G713" s="5">
        <v>27662.7</v>
      </c>
      <c r="H713" s="5">
        <v>27662.6</v>
      </c>
      <c r="I713" s="11">
        <f t="shared" si="170"/>
        <v>99.999638502387683</v>
      </c>
      <c r="J713" s="35">
        <f t="shared" si="171"/>
        <v>-0.10000000000218279</v>
      </c>
    </row>
    <row r="714" spans="1:10" ht="38.25">
      <c r="A714" s="8" t="s">
        <v>230</v>
      </c>
      <c r="B714" s="102">
        <v>873</v>
      </c>
      <c r="C714" s="86" t="s">
        <v>6</v>
      </c>
      <c r="D714" s="86" t="s">
        <v>17</v>
      </c>
      <c r="E714" s="29" t="s">
        <v>229</v>
      </c>
      <c r="F714" s="29"/>
      <c r="G714" s="6">
        <f>SUM(G715:G716)</f>
        <v>2856</v>
      </c>
      <c r="H714" s="6">
        <f>SUM(H715:H716)</f>
        <v>2343.1999999999998</v>
      </c>
      <c r="I714" s="9">
        <f t="shared" si="170"/>
        <v>82.044817927170868</v>
      </c>
      <c r="J714" s="34">
        <f t="shared" si="171"/>
        <v>-512.80000000000018</v>
      </c>
    </row>
    <row r="715" spans="1:10" ht="63.75">
      <c r="A715" s="10" t="s">
        <v>454</v>
      </c>
      <c r="B715" s="106">
        <v>873</v>
      </c>
      <c r="C715" s="87" t="s">
        <v>6</v>
      </c>
      <c r="D715" s="87" t="s">
        <v>17</v>
      </c>
      <c r="E715" s="31" t="s">
        <v>229</v>
      </c>
      <c r="F715" s="31">
        <v>200</v>
      </c>
      <c r="G715" s="5">
        <v>38</v>
      </c>
      <c r="H715" s="5">
        <v>30.7</v>
      </c>
      <c r="I715" s="11">
        <f t="shared" si="170"/>
        <v>80.78947368421052</v>
      </c>
      <c r="J715" s="35">
        <f t="shared" si="171"/>
        <v>-7.3000000000000007</v>
      </c>
    </row>
    <row r="716" spans="1:10" ht="51">
      <c r="A716" s="10" t="s">
        <v>398</v>
      </c>
      <c r="B716" s="106">
        <v>873</v>
      </c>
      <c r="C716" s="87" t="s">
        <v>6</v>
      </c>
      <c r="D716" s="87" t="s">
        <v>17</v>
      </c>
      <c r="E716" s="31" t="s">
        <v>229</v>
      </c>
      <c r="F716" s="31">
        <v>300</v>
      </c>
      <c r="G716" s="5">
        <v>2818</v>
      </c>
      <c r="H716" s="5">
        <v>2312.5</v>
      </c>
      <c r="I716" s="11">
        <f t="shared" si="170"/>
        <v>82.06174591909155</v>
      </c>
      <c r="J716" s="35">
        <f t="shared" si="171"/>
        <v>-505.5</v>
      </c>
    </row>
    <row r="717" spans="1:10" ht="38.25">
      <c r="A717" s="8" t="s">
        <v>232</v>
      </c>
      <c r="B717" s="102">
        <v>873</v>
      </c>
      <c r="C717" s="86" t="s">
        <v>6</v>
      </c>
      <c r="D717" s="86" t="s">
        <v>17</v>
      </c>
      <c r="E717" s="29" t="s">
        <v>231</v>
      </c>
      <c r="F717" s="29"/>
      <c r="G717" s="6">
        <f>SUM(G718:G719)</f>
        <v>6720</v>
      </c>
      <c r="H717" s="6">
        <f>SUM(H718:H719)</f>
        <v>6245.5</v>
      </c>
      <c r="I717" s="9">
        <f t="shared" si="170"/>
        <v>92.938988095238102</v>
      </c>
      <c r="J717" s="34">
        <f t="shared" si="171"/>
        <v>-474.5</v>
      </c>
    </row>
    <row r="718" spans="1:10" ht="76.5">
      <c r="A718" s="10" t="s">
        <v>453</v>
      </c>
      <c r="B718" s="106">
        <v>873</v>
      </c>
      <c r="C718" s="87" t="s">
        <v>6</v>
      </c>
      <c r="D718" s="87" t="s">
        <v>17</v>
      </c>
      <c r="E718" s="31" t="s">
        <v>231</v>
      </c>
      <c r="F718" s="31">
        <v>200</v>
      </c>
      <c r="G718" s="5">
        <v>88</v>
      </c>
      <c r="H718" s="5">
        <v>76</v>
      </c>
      <c r="I718" s="11">
        <f t="shared" si="170"/>
        <v>86.36363636363636</v>
      </c>
      <c r="J718" s="35">
        <f t="shared" si="171"/>
        <v>-12</v>
      </c>
    </row>
    <row r="719" spans="1:10" ht="63.75">
      <c r="A719" s="10" t="s">
        <v>397</v>
      </c>
      <c r="B719" s="106">
        <v>873</v>
      </c>
      <c r="C719" s="87" t="s">
        <v>6</v>
      </c>
      <c r="D719" s="87" t="s">
        <v>17</v>
      </c>
      <c r="E719" s="31" t="s">
        <v>231</v>
      </c>
      <c r="F719" s="31">
        <v>300</v>
      </c>
      <c r="G719" s="5">
        <v>6632</v>
      </c>
      <c r="H719" s="5">
        <v>6169.5</v>
      </c>
      <c r="I719" s="11">
        <f t="shared" si="170"/>
        <v>93.026236429433055</v>
      </c>
      <c r="J719" s="35">
        <f t="shared" si="171"/>
        <v>-462.5</v>
      </c>
    </row>
    <row r="720" spans="1:10" ht="63.75">
      <c r="A720" s="8" t="s">
        <v>234</v>
      </c>
      <c r="B720" s="102">
        <v>873</v>
      </c>
      <c r="C720" s="86" t="s">
        <v>6</v>
      </c>
      <c r="D720" s="86" t="s">
        <v>17</v>
      </c>
      <c r="E720" s="29" t="s">
        <v>233</v>
      </c>
      <c r="F720" s="29"/>
      <c r="G720" s="6">
        <f>SUM(G721:G722)</f>
        <v>161</v>
      </c>
      <c r="H720" s="6">
        <f>SUM(H721:H722)</f>
        <v>147.6</v>
      </c>
      <c r="I720" s="9">
        <f t="shared" si="170"/>
        <v>91.677018633540371</v>
      </c>
      <c r="J720" s="34">
        <f t="shared" si="171"/>
        <v>-13.400000000000006</v>
      </c>
    </row>
    <row r="721" spans="1:10" ht="89.25">
      <c r="A721" s="10" t="s">
        <v>456</v>
      </c>
      <c r="B721" s="106">
        <v>873</v>
      </c>
      <c r="C721" s="87" t="s">
        <v>6</v>
      </c>
      <c r="D721" s="87" t="s">
        <v>17</v>
      </c>
      <c r="E721" s="31" t="s">
        <v>233</v>
      </c>
      <c r="F721" s="31">
        <v>200</v>
      </c>
      <c r="G721" s="5">
        <v>2</v>
      </c>
      <c r="H721" s="5">
        <v>1.6</v>
      </c>
      <c r="I721" s="11">
        <f t="shared" si="170"/>
        <v>80</v>
      </c>
      <c r="J721" s="35">
        <f t="shared" si="171"/>
        <v>-0.39999999999999991</v>
      </c>
    </row>
    <row r="722" spans="1:10" ht="76.5">
      <c r="A722" s="10" t="s">
        <v>402</v>
      </c>
      <c r="B722" s="106">
        <v>873</v>
      </c>
      <c r="C722" s="87" t="s">
        <v>6</v>
      </c>
      <c r="D722" s="87" t="s">
        <v>17</v>
      </c>
      <c r="E722" s="31" t="s">
        <v>233</v>
      </c>
      <c r="F722" s="31">
        <v>300</v>
      </c>
      <c r="G722" s="5">
        <v>159</v>
      </c>
      <c r="H722" s="5">
        <v>146</v>
      </c>
      <c r="I722" s="11">
        <f t="shared" si="170"/>
        <v>91.823899371069189</v>
      </c>
      <c r="J722" s="35">
        <f t="shared" si="171"/>
        <v>-13</v>
      </c>
    </row>
    <row r="723" spans="1:10" ht="38.25">
      <c r="A723" s="8" t="s">
        <v>236</v>
      </c>
      <c r="B723" s="102">
        <v>873</v>
      </c>
      <c r="C723" s="86" t="s">
        <v>6</v>
      </c>
      <c r="D723" s="86" t="s">
        <v>17</v>
      </c>
      <c r="E723" s="29" t="s">
        <v>235</v>
      </c>
      <c r="F723" s="29"/>
      <c r="G723" s="6">
        <f>SUM(G724:G725)</f>
        <v>4027</v>
      </c>
      <c r="H723" s="6">
        <f>SUM(H724:H725)</f>
        <v>3423.6</v>
      </c>
      <c r="I723" s="9">
        <f t="shared" si="170"/>
        <v>85.016141047926496</v>
      </c>
      <c r="J723" s="34">
        <f t="shared" si="171"/>
        <v>-603.40000000000009</v>
      </c>
    </row>
    <row r="724" spans="1:10" ht="76.5">
      <c r="A724" s="10" t="s">
        <v>455</v>
      </c>
      <c r="B724" s="106">
        <v>873</v>
      </c>
      <c r="C724" s="87" t="s">
        <v>6</v>
      </c>
      <c r="D724" s="87" t="s">
        <v>17</v>
      </c>
      <c r="E724" s="31" t="s">
        <v>235</v>
      </c>
      <c r="F724" s="31">
        <v>200</v>
      </c>
      <c r="G724" s="5">
        <v>37</v>
      </c>
      <c r="H724" s="5">
        <v>30.9</v>
      </c>
      <c r="I724" s="11">
        <f t="shared" si="170"/>
        <v>83.513513513513502</v>
      </c>
      <c r="J724" s="35">
        <f t="shared" si="171"/>
        <v>-6.1000000000000014</v>
      </c>
    </row>
    <row r="725" spans="1:10" ht="63.75">
      <c r="A725" s="10" t="s">
        <v>401</v>
      </c>
      <c r="B725" s="106">
        <v>873</v>
      </c>
      <c r="C725" s="87" t="s">
        <v>6</v>
      </c>
      <c r="D725" s="87" t="s">
        <v>17</v>
      </c>
      <c r="E725" s="31" t="s">
        <v>235</v>
      </c>
      <c r="F725" s="31">
        <v>300</v>
      </c>
      <c r="G725" s="5">
        <v>3990</v>
      </c>
      <c r="H725" s="5">
        <v>3392.7</v>
      </c>
      <c r="I725" s="11">
        <f t="shared" si="170"/>
        <v>85.030075187969928</v>
      </c>
      <c r="J725" s="35">
        <f t="shared" si="171"/>
        <v>-597.30000000000018</v>
      </c>
    </row>
    <row r="726" spans="1:10" ht="51">
      <c r="A726" s="8" t="s">
        <v>238</v>
      </c>
      <c r="B726" s="102">
        <v>873</v>
      </c>
      <c r="C726" s="86" t="s">
        <v>6</v>
      </c>
      <c r="D726" s="86" t="s">
        <v>17</v>
      </c>
      <c r="E726" s="29" t="s">
        <v>237</v>
      </c>
      <c r="F726" s="29"/>
      <c r="G726" s="6">
        <f>SUM(G727:G728)</f>
        <v>1662</v>
      </c>
      <c r="H726" s="6">
        <f>SUM(H727:H728)</f>
        <v>1591.1</v>
      </c>
      <c r="I726" s="9">
        <f t="shared" si="170"/>
        <v>95.73405535499397</v>
      </c>
      <c r="J726" s="34">
        <f t="shared" si="171"/>
        <v>-70.900000000000091</v>
      </c>
    </row>
    <row r="727" spans="1:10" ht="76.5">
      <c r="A727" s="10" t="s">
        <v>458</v>
      </c>
      <c r="B727" s="106">
        <v>873</v>
      </c>
      <c r="C727" s="87" t="s">
        <v>6</v>
      </c>
      <c r="D727" s="87" t="s">
        <v>17</v>
      </c>
      <c r="E727" s="31" t="s">
        <v>237</v>
      </c>
      <c r="F727" s="31">
        <v>200</v>
      </c>
      <c r="G727" s="5">
        <v>23</v>
      </c>
      <c r="H727" s="5">
        <v>18.3</v>
      </c>
      <c r="I727" s="11">
        <f t="shared" si="170"/>
        <v>79.565217391304358</v>
      </c>
      <c r="J727" s="35">
        <f t="shared" si="171"/>
        <v>-4.6999999999999993</v>
      </c>
    </row>
    <row r="728" spans="1:10" ht="63.75">
      <c r="A728" s="10" t="s">
        <v>400</v>
      </c>
      <c r="B728" s="106">
        <v>873</v>
      </c>
      <c r="C728" s="87" t="s">
        <v>6</v>
      </c>
      <c r="D728" s="87" t="s">
        <v>17</v>
      </c>
      <c r="E728" s="31" t="s">
        <v>237</v>
      </c>
      <c r="F728" s="31">
        <v>300</v>
      </c>
      <c r="G728" s="5">
        <v>1639</v>
      </c>
      <c r="H728" s="5">
        <v>1572.8</v>
      </c>
      <c r="I728" s="11">
        <f t="shared" si="170"/>
        <v>95.960951799877975</v>
      </c>
      <c r="J728" s="35">
        <f t="shared" si="171"/>
        <v>-66.200000000000045</v>
      </c>
    </row>
    <row r="729" spans="1:10" ht="51">
      <c r="A729" s="8" t="s">
        <v>240</v>
      </c>
      <c r="B729" s="102">
        <v>873</v>
      </c>
      <c r="C729" s="86" t="s">
        <v>6</v>
      </c>
      <c r="D729" s="86" t="s">
        <v>17</v>
      </c>
      <c r="E729" s="29" t="s">
        <v>239</v>
      </c>
      <c r="F729" s="29"/>
      <c r="G729" s="6">
        <f>SUM(G730:G731)</f>
        <v>58.4</v>
      </c>
      <c r="H729" s="6">
        <f>SUM(H730:H731)</f>
        <v>34</v>
      </c>
      <c r="I729" s="9">
        <f t="shared" si="170"/>
        <v>58.219178082191782</v>
      </c>
      <c r="J729" s="34">
        <f t="shared" si="171"/>
        <v>-24.4</v>
      </c>
    </row>
    <row r="730" spans="1:10" ht="76.5">
      <c r="A730" s="10" t="s">
        <v>457</v>
      </c>
      <c r="B730" s="106">
        <v>873</v>
      </c>
      <c r="C730" s="87" t="s">
        <v>6</v>
      </c>
      <c r="D730" s="87" t="s">
        <v>17</v>
      </c>
      <c r="E730" s="31" t="s">
        <v>239</v>
      </c>
      <c r="F730" s="31">
        <v>200</v>
      </c>
      <c r="G730" s="5">
        <v>2</v>
      </c>
      <c r="H730" s="5">
        <v>1.1000000000000001</v>
      </c>
      <c r="I730" s="11">
        <f t="shared" si="170"/>
        <v>55.000000000000007</v>
      </c>
      <c r="J730" s="35">
        <f t="shared" si="171"/>
        <v>-0.89999999999999991</v>
      </c>
    </row>
    <row r="731" spans="1:10" ht="63.75">
      <c r="A731" s="10" t="s">
        <v>404</v>
      </c>
      <c r="B731" s="106">
        <v>873</v>
      </c>
      <c r="C731" s="87" t="s">
        <v>6</v>
      </c>
      <c r="D731" s="87" t="s">
        <v>17</v>
      </c>
      <c r="E731" s="31" t="s">
        <v>239</v>
      </c>
      <c r="F731" s="31">
        <v>300</v>
      </c>
      <c r="G731" s="5">
        <v>56.4</v>
      </c>
      <c r="H731" s="5">
        <v>32.9</v>
      </c>
      <c r="I731" s="11">
        <f t="shared" si="170"/>
        <v>58.333333333333336</v>
      </c>
      <c r="J731" s="35">
        <f t="shared" si="171"/>
        <v>-23.5</v>
      </c>
    </row>
    <row r="732" spans="1:10" ht="51">
      <c r="A732" s="8" t="s">
        <v>240</v>
      </c>
      <c r="B732" s="102">
        <v>873</v>
      </c>
      <c r="C732" s="86" t="s">
        <v>6</v>
      </c>
      <c r="D732" s="86" t="s">
        <v>17</v>
      </c>
      <c r="E732" s="29" t="s">
        <v>241</v>
      </c>
      <c r="F732" s="29"/>
      <c r="G732" s="6">
        <f>SUM(G733)</f>
        <v>51.6</v>
      </c>
      <c r="H732" s="6">
        <f>SUM(H733)</f>
        <v>51.5</v>
      </c>
      <c r="I732" s="9">
        <f t="shared" si="170"/>
        <v>99.806201550387598</v>
      </c>
      <c r="J732" s="34">
        <f t="shared" si="171"/>
        <v>-0.10000000000000142</v>
      </c>
    </row>
    <row r="733" spans="1:10" ht="63.75">
      <c r="A733" s="10" t="s">
        <v>404</v>
      </c>
      <c r="B733" s="106">
        <v>873</v>
      </c>
      <c r="C733" s="87" t="s">
        <v>6</v>
      </c>
      <c r="D733" s="87" t="s">
        <v>17</v>
      </c>
      <c r="E733" s="31" t="s">
        <v>241</v>
      </c>
      <c r="F733" s="31">
        <v>300</v>
      </c>
      <c r="G733" s="5">
        <v>51.6</v>
      </c>
      <c r="H733" s="5">
        <v>51.5</v>
      </c>
      <c r="I733" s="11">
        <f t="shared" si="170"/>
        <v>99.806201550387598</v>
      </c>
      <c r="J733" s="35">
        <f t="shared" si="171"/>
        <v>-0.10000000000000142</v>
      </c>
    </row>
    <row r="734" spans="1:10" ht="25.5">
      <c r="A734" s="32" t="s">
        <v>612</v>
      </c>
      <c r="B734" s="102">
        <v>873</v>
      </c>
      <c r="C734" s="86" t="s">
        <v>6</v>
      </c>
      <c r="D734" s="86" t="s">
        <v>17</v>
      </c>
      <c r="E734" s="29" t="s">
        <v>676</v>
      </c>
      <c r="F734" s="29"/>
      <c r="G734" s="6">
        <f>G735+G738+G741+G744+G747+G750+G753+G756+G759+G762+G765+G768+G771</f>
        <v>44133.5</v>
      </c>
      <c r="H734" s="6">
        <f>H735+H738+H741+H744+H747+H750+H753+H756+H759+H762+H765+H768+H771</f>
        <v>43213.799999999996</v>
      </c>
      <c r="I734" s="9">
        <f t="shared" si="170"/>
        <v>97.916095483023085</v>
      </c>
      <c r="J734" s="34">
        <f t="shared" si="171"/>
        <v>-919.70000000000437</v>
      </c>
    </row>
    <row r="735" spans="1:10" ht="63.75">
      <c r="A735" s="8" t="s">
        <v>243</v>
      </c>
      <c r="B735" s="102">
        <v>873</v>
      </c>
      <c r="C735" s="86" t="s">
        <v>6</v>
      </c>
      <c r="D735" s="86" t="s">
        <v>17</v>
      </c>
      <c r="E735" s="29" t="s">
        <v>242</v>
      </c>
      <c r="F735" s="29"/>
      <c r="G735" s="6">
        <f>SUM(G736:G737)</f>
        <v>481.5</v>
      </c>
      <c r="H735" s="6">
        <f>SUM(H736:H737)</f>
        <v>481.5</v>
      </c>
      <c r="I735" s="9">
        <f t="shared" si="170"/>
        <v>100</v>
      </c>
      <c r="J735" s="34">
        <f t="shared" si="171"/>
        <v>0</v>
      </c>
    </row>
    <row r="736" spans="1:10" ht="89.25">
      <c r="A736" s="10" t="s">
        <v>459</v>
      </c>
      <c r="B736" s="106">
        <v>873</v>
      </c>
      <c r="C736" s="87" t="s">
        <v>6</v>
      </c>
      <c r="D736" s="87" t="s">
        <v>17</v>
      </c>
      <c r="E736" s="31" t="s">
        <v>242</v>
      </c>
      <c r="F736" s="31">
        <v>200</v>
      </c>
      <c r="G736" s="5">
        <v>4.8</v>
      </c>
      <c r="H736" s="5">
        <v>4.8</v>
      </c>
      <c r="I736" s="11">
        <f t="shared" si="170"/>
        <v>100</v>
      </c>
      <c r="J736" s="35">
        <f t="shared" si="171"/>
        <v>0</v>
      </c>
    </row>
    <row r="737" spans="1:10" ht="76.5">
      <c r="A737" s="10" t="s">
        <v>403</v>
      </c>
      <c r="B737" s="106">
        <v>873</v>
      </c>
      <c r="C737" s="87" t="s">
        <v>6</v>
      </c>
      <c r="D737" s="87" t="s">
        <v>17</v>
      </c>
      <c r="E737" s="31" t="s">
        <v>242</v>
      </c>
      <c r="F737" s="31">
        <v>300</v>
      </c>
      <c r="G737" s="5">
        <v>476.7</v>
      </c>
      <c r="H737" s="5">
        <v>476.7</v>
      </c>
      <c r="I737" s="11">
        <f t="shared" si="170"/>
        <v>100</v>
      </c>
      <c r="J737" s="35">
        <f t="shared" si="171"/>
        <v>0</v>
      </c>
    </row>
    <row r="738" spans="1:10" ht="63.75">
      <c r="A738" s="8" t="s">
        <v>245</v>
      </c>
      <c r="B738" s="102">
        <v>873</v>
      </c>
      <c r="C738" s="86" t="s">
        <v>6</v>
      </c>
      <c r="D738" s="86" t="s">
        <v>17</v>
      </c>
      <c r="E738" s="29" t="s">
        <v>244</v>
      </c>
      <c r="F738" s="29"/>
      <c r="G738" s="6">
        <f>SUM(G739:G740)</f>
        <v>1696</v>
      </c>
      <c r="H738" s="6">
        <f>SUM(H739:H740)</f>
        <v>1695.6999999999998</v>
      </c>
      <c r="I738" s="9">
        <f t="shared" si="170"/>
        <v>99.982311320754704</v>
      </c>
      <c r="J738" s="34">
        <f t="shared" si="171"/>
        <v>-0.3000000000001819</v>
      </c>
    </row>
    <row r="739" spans="1:10" ht="89.25">
      <c r="A739" s="10" t="s">
        <v>462</v>
      </c>
      <c r="B739" s="106">
        <v>873</v>
      </c>
      <c r="C739" s="87" t="s">
        <v>6</v>
      </c>
      <c r="D739" s="87" t="s">
        <v>17</v>
      </c>
      <c r="E739" s="31" t="s">
        <v>244</v>
      </c>
      <c r="F739" s="31">
        <v>200</v>
      </c>
      <c r="G739" s="5">
        <v>19.3</v>
      </c>
      <c r="H739" s="5">
        <v>19.100000000000001</v>
      </c>
      <c r="I739" s="11">
        <f t="shared" si="170"/>
        <v>98.963730569948197</v>
      </c>
      <c r="J739" s="35">
        <f t="shared" si="171"/>
        <v>-0.19999999999999929</v>
      </c>
    </row>
    <row r="740" spans="1:10" ht="76.5">
      <c r="A740" s="10" t="s">
        <v>406</v>
      </c>
      <c r="B740" s="106">
        <v>873</v>
      </c>
      <c r="C740" s="87" t="s">
        <v>6</v>
      </c>
      <c r="D740" s="87" t="s">
        <v>17</v>
      </c>
      <c r="E740" s="31" t="s">
        <v>244</v>
      </c>
      <c r="F740" s="31">
        <v>300</v>
      </c>
      <c r="G740" s="5">
        <v>1676.7</v>
      </c>
      <c r="H740" s="5">
        <v>1676.6</v>
      </c>
      <c r="I740" s="11">
        <f t="shared" si="170"/>
        <v>99.994035903858759</v>
      </c>
      <c r="J740" s="35">
        <f t="shared" si="171"/>
        <v>-0.10000000000013642</v>
      </c>
    </row>
    <row r="741" spans="1:10" ht="114.75">
      <c r="A741" s="8" t="s">
        <v>247</v>
      </c>
      <c r="B741" s="102">
        <v>873</v>
      </c>
      <c r="C741" s="86" t="s">
        <v>6</v>
      </c>
      <c r="D741" s="86" t="s">
        <v>17</v>
      </c>
      <c r="E741" s="29" t="s">
        <v>246</v>
      </c>
      <c r="F741" s="29"/>
      <c r="G741" s="6">
        <f>SUM(G742:G743)</f>
        <v>5.8</v>
      </c>
      <c r="H741" s="6">
        <f>SUM(H742:H743)</f>
        <v>0</v>
      </c>
      <c r="I741" s="9">
        <f t="shared" si="170"/>
        <v>0</v>
      </c>
      <c r="J741" s="34">
        <f t="shared" si="171"/>
        <v>-5.8</v>
      </c>
    </row>
    <row r="742" spans="1:10" ht="127.5">
      <c r="A742" s="10" t="s">
        <v>460</v>
      </c>
      <c r="B742" s="106">
        <v>873</v>
      </c>
      <c r="C742" s="87" t="s">
        <v>6</v>
      </c>
      <c r="D742" s="87" t="s">
        <v>17</v>
      </c>
      <c r="E742" s="31" t="s">
        <v>246</v>
      </c>
      <c r="F742" s="31">
        <v>200</v>
      </c>
      <c r="G742" s="5">
        <v>0.1</v>
      </c>
      <c r="H742" s="5">
        <v>0</v>
      </c>
      <c r="I742" s="11">
        <f t="shared" si="170"/>
        <v>0</v>
      </c>
      <c r="J742" s="35">
        <f t="shared" si="171"/>
        <v>-0.1</v>
      </c>
    </row>
    <row r="743" spans="1:10" ht="127.5">
      <c r="A743" s="10" t="s">
        <v>405</v>
      </c>
      <c r="B743" s="106">
        <v>873</v>
      </c>
      <c r="C743" s="87" t="s">
        <v>6</v>
      </c>
      <c r="D743" s="87" t="s">
        <v>17</v>
      </c>
      <c r="E743" s="31" t="s">
        <v>246</v>
      </c>
      <c r="F743" s="31">
        <v>300</v>
      </c>
      <c r="G743" s="5">
        <v>5.7</v>
      </c>
      <c r="H743" s="5">
        <v>0</v>
      </c>
      <c r="I743" s="11">
        <f t="shared" si="170"/>
        <v>0</v>
      </c>
      <c r="J743" s="35">
        <f t="shared" si="171"/>
        <v>-5.7</v>
      </c>
    </row>
    <row r="744" spans="1:10" ht="38.25">
      <c r="A744" s="8" t="s">
        <v>249</v>
      </c>
      <c r="B744" s="102">
        <v>873</v>
      </c>
      <c r="C744" s="86" t="s">
        <v>6</v>
      </c>
      <c r="D744" s="86" t="s">
        <v>17</v>
      </c>
      <c r="E744" s="29" t="s">
        <v>248</v>
      </c>
      <c r="F744" s="29"/>
      <c r="G744" s="6">
        <f>SUM(G745:G746)</f>
        <v>303</v>
      </c>
      <c r="H744" s="6">
        <f>SUM(H745:H746)</f>
        <v>303</v>
      </c>
      <c r="I744" s="9">
        <f t="shared" si="170"/>
        <v>100</v>
      </c>
      <c r="J744" s="34">
        <f t="shared" si="171"/>
        <v>0</v>
      </c>
    </row>
    <row r="745" spans="1:10" ht="63.75">
      <c r="A745" s="10" t="s">
        <v>461</v>
      </c>
      <c r="B745" s="106">
        <v>873</v>
      </c>
      <c r="C745" s="87" t="s">
        <v>6</v>
      </c>
      <c r="D745" s="87" t="s">
        <v>17</v>
      </c>
      <c r="E745" s="31" t="s">
        <v>248</v>
      </c>
      <c r="F745" s="31">
        <v>200</v>
      </c>
      <c r="G745" s="5">
        <v>2.2999999999999998</v>
      </c>
      <c r="H745" s="5">
        <v>2.2999999999999998</v>
      </c>
      <c r="I745" s="11">
        <f t="shared" si="170"/>
        <v>100</v>
      </c>
      <c r="J745" s="35">
        <f t="shared" si="171"/>
        <v>0</v>
      </c>
    </row>
    <row r="746" spans="1:10" ht="51">
      <c r="A746" s="10" t="s">
        <v>408</v>
      </c>
      <c r="B746" s="106">
        <v>873</v>
      </c>
      <c r="C746" s="87" t="s">
        <v>6</v>
      </c>
      <c r="D746" s="87" t="s">
        <v>17</v>
      </c>
      <c r="E746" s="31" t="s">
        <v>248</v>
      </c>
      <c r="F746" s="31">
        <v>300</v>
      </c>
      <c r="G746" s="5">
        <v>300.7</v>
      </c>
      <c r="H746" s="5">
        <v>300.7</v>
      </c>
      <c r="I746" s="11">
        <f t="shared" si="170"/>
        <v>100</v>
      </c>
      <c r="J746" s="35">
        <f t="shared" si="171"/>
        <v>0</v>
      </c>
    </row>
    <row r="747" spans="1:10" ht="38.25">
      <c r="A747" s="8" t="s">
        <v>251</v>
      </c>
      <c r="B747" s="102">
        <v>873</v>
      </c>
      <c r="C747" s="86" t="s">
        <v>6</v>
      </c>
      <c r="D747" s="86" t="s">
        <v>17</v>
      </c>
      <c r="E747" s="29" t="s">
        <v>250</v>
      </c>
      <c r="F747" s="29"/>
      <c r="G747" s="6">
        <f>SUM(G748:G749)</f>
        <v>166</v>
      </c>
      <c r="H747" s="6">
        <f>SUM(H748:H749)</f>
        <v>66.899999999999991</v>
      </c>
      <c r="I747" s="9">
        <f t="shared" si="170"/>
        <v>40.301204819277103</v>
      </c>
      <c r="J747" s="34">
        <f t="shared" si="171"/>
        <v>-99.100000000000009</v>
      </c>
    </row>
    <row r="748" spans="1:10" ht="63.75">
      <c r="A748" s="10" t="s">
        <v>463</v>
      </c>
      <c r="B748" s="106">
        <v>873</v>
      </c>
      <c r="C748" s="87" t="s">
        <v>6</v>
      </c>
      <c r="D748" s="87" t="s">
        <v>17</v>
      </c>
      <c r="E748" s="31" t="s">
        <v>250</v>
      </c>
      <c r="F748" s="31">
        <v>200</v>
      </c>
      <c r="G748" s="5">
        <v>4</v>
      </c>
      <c r="H748" s="5">
        <v>0.8</v>
      </c>
      <c r="I748" s="11">
        <f t="shared" si="170"/>
        <v>20</v>
      </c>
      <c r="J748" s="35">
        <f t="shared" si="171"/>
        <v>-3.2</v>
      </c>
    </row>
    <row r="749" spans="1:10" ht="51">
      <c r="A749" s="10" t="s">
        <v>407</v>
      </c>
      <c r="B749" s="106">
        <v>873</v>
      </c>
      <c r="C749" s="87" t="s">
        <v>6</v>
      </c>
      <c r="D749" s="87" t="s">
        <v>17</v>
      </c>
      <c r="E749" s="31" t="s">
        <v>250</v>
      </c>
      <c r="F749" s="31">
        <v>300</v>
      </c>
      <c r="G749" s="5">
        <v>162</v>
      </c>
      <c r="H749" s="5">
        <v>66.099999999999994</v>
      </c>
      <c r="I749" s="11">
        <f t="shared" si="170"/>
        <v>40.802469135802468</v>
      </c>
      <c r="J749" s="35">
        <f t="shared" si="171"/>
        <v>-95.9</v>
      </c>
    </row>
    <row r="750" spans="1:10" ht="114.75">
      <c r="A750" s="8" t="s">
        <v>253</v>
      </c>
      <c r="B750" s="102">
        <v>873</v>
      </c>
      <c r="C750" s="86" t="s">
        <v>6</v>
      </c>
      <c r="D750" s="86" t="s">
        <v>17</v>
      </c>
      <c r="E750" s="29" t="s">
        <v>252</v>
      </c>
      <c r="F750" s="29"/>
      <c r="G750" s="6">
        <f>SUM(G751:G752)</f>
        <v>55</v>
      </c>
      <c r="H750" s="6">
        <f>SUM(H751:H752)</f>
        <v>54.1</v>
      </c>
      <c r="I750" s="9">
        <f t="shared" si="170"/>
        <v>98.36363636363636</v>
      </c>
      <c r="J750" s="34">
        <f t="shared" si="171"/>
        <v>-0.89999999999999858</v>
      </c>
    </row>
    <row r="751" spans="1:10" ht="140.25">
      <c r="A751" s="10" t="s">
        <v>468</v>
      </c>
      <c r="B751" s="106">
        <v>873</v>
      </c>
      <c r="C751" s="87" t="s">
        <v>6</v>
      </c>
      <c r="D751" s="87" t="s">
        <v>17</v>
      </c>
      <c r="E751" s="31" t="s">
        <v>252</v>
      </c>
      <c r="F751" s="31">
        <v>200</v>
      </c>
      <c r="G751" s="5">
        <v>0.6</v>
      </c>
      <c r="H751" s="5">
        <v>0.5</v>
      </c>
      <c r="I751" s="11">
        <f t="shared" si="170"/>
        <v>83.333333333333343</v>
      </c>
      <c r="J751" s="35">
        <f t="shared" si="171"/>
        <v>-9.9999999999999978E-2</v>
      </c>
    </row>
    <row r="752" spans="1:10" ht="127.5">
      <c r="A752" s="10" t="s">
        <v>412</v>
      </c>
      <c r="B752" s="106">
        <v>873</v>
      </c>
      <c r="C752" s="87" t="s">
        <v>6</v>
      </c>
      <c r="D752" s="87" t="s">
        <v>17</v>
      </c>
      <c r="E752" s="31" t="s">
        <v>252</v>
      </c>
      <c r="F752" s="31">
        <v>300</v>
      </c>
      <c r="G752" s="5">
        <v>54.4</v>
      </c>
      <c r="H752" s="5">
        <v>53.6</v>
      </c>
      <c r="I752" s="11">
        <f t="shared" si="170"/>
        <v>98.529411764705884</v>
      </c>
      <c r="J752" s="35">
        <f t="shared" si="171"/>
        <v>-0.79999999999999716</v>
      </c>
    </row>
    <row r="753" spans="1:10" ht="25.5">
      <c r="A753" s="8" t="s">
        <v>255</v>
      </c>
      <c r="B753" s="102">
        <v>873</v>
      </c>
      <c r="C753" s="86" t="s">
        <v>6</v>
      </c>
      <c r="D753" s="86" t="s">
        <v>17</v>
      </c>
      <c r="E753" s="29" t="s">
        <v>254</v>
      </c>
      <c r="F753" s="29"/>
      <c r="G753" s="6">
        <f>SUM(G754:G755)</f>
        <v>9633</v>
      </c>
      <c r="H753" s="6">
        <f>SUM(H754:H755)</f>
        <v>9311</v>
      </c>
      <c r="I753" s="9">
        <f t="shared" si="170"/>
        <v>96.657323782829849</v>
      </c>
      <c r="J753" s="34">
        <f t="shared" si="171"/>
        <v>-322</v>
      </c>
    </row>
    <row r="754" spans="1:10" ht="63.75">
      <c r="A754" s="10" t="s">
        <v>467</v>
      </c>
      <c r="B754" s="106">
        <v>873</v>
      </c>
      <c r="C754" s="87" t="s">
        <v>6</v>
      </c>
      <c r="D754" s="87" t="s">
        <v>17</v>
      </c>
      <c r="E754" s="31" t="s">
        <v>254</v>
      </c>
      <c r="F754" s="31">
        <v>200</v>
      </c>
      <c r="G754" s="5">
        <v>109</v>
      </c>
      <c r="H754" s="5">
        <v>108.5</v>
      </c>
      <c r="I754" s="11">
        <f t="shared" si="170"/>
        <v>99.541284403669721</v>
      </c>
      <c r="J754" s="35">
        <f t="shared" si="171"/>
        <v>-0.5</v>
      </c>
    </row>
    <row r="755" spans="1:10" ht="51">
      <c r="A755" s="10" t="s">
        <v>411</v>
      </c>
      <c r="B755" s="106">
        <v>873</v>
      </c>
      <c r="C755" s="87" t="s">
        <v>6</v>
      </c>
      <c r="D755" s="87" t="s">
        <v>17</v>
      </c>
      <c r="E755" s="31" t="s">
        <v>254</v>
      </c>
      <c r="F755" s="31">
        <v>300</v>
      </c>
      <c r="G755" s="5">
        <v>9524</v>
      </c>
      <c r="H755" s="5">
        <v>9202.5</v>
      </c>
      <c r="I755" s="11">
        <f t="shared" si="170"/>
        <v>96.624317513649729</v>
      </c>
      <c r="J755" s="35">
        <f t="shared" si="171"/>
        <v>-321.5</v>
      </c>
    </row>
    <row r="756" spans="1:10" ht="25.5">
      <c r="A756" s="8" t="s">
        <v>257</v>
      </c>
      <c r="B756" s="102">
        <v>873</v>
      </c>
      <c r="C756" s="86" t="s">
        <v>6</v>
      </c>
      <c r="D756" s="86" t="s">
        <v>17</v>
      </c>
      <c r="E756" s="29" t="s">
        <v>256</v>
      </c>
      <c r="F756" s="29"/>
      <c r="G756" s="6">
        <f>SUM(G757:G758)</f>
        <v>121</v>
      </c>
      <c r="H756" s="6">
        <f>SUM(H757:H758)</f>
        <v>77.600000000000009</v>
      </c>
      <c r="I756" s="9">
        <f t="shared" si="170"/>
        <v>64.132231404958688</v>
      </c>
      <c r="J756" s="34">
        <f t="shared" si="171"/>
        <v>-43.399999999999991</v>
      </c>
    </row>
    <row r="757" spans="1:10" ht="51">
      <c r="A757" s="10" t="s">
        <v>466</v>
      </c>
      <c r="B757" s="106">
        <v>873</v>
      </c>
      <c r="C757" s="87" t="s">
        <v>6</v>
      </c>
      <c r="D757" s="87" t="s">
        <v>17</v>
      </c>
      <c r="E757" s="31" t="s">
        <v>256</v>
      </c>
      <c r="F757" s="31">
        <v>200</v>
      </c>
      <c r="G757" s="5">
        <v>3</v>
      </c>
      <c r="H757" s="5">
        <v>1.4</v>
      </c>
      <c r="I757" s="11">
        <f t="shared" si="170"/>
        <v>46.666666666666664</v>
      </c>
      <c r="J757" s="35">
        <f t="shared" si="171"/>
        <v>-1.6</v>
      </c>
    </row>
    <row r="758" spans="1:10" ht="38.25">
      <c r="A758" s="10" t="s">
        <v>410</v>
      </c>
      <c r="B758" s="106">
        <v>873</v>
      </c>
      <c r="C758" s="87" t="s">
        <v>6</v>
      </c>
      <c r="D758" s="87" t="s">
        <v>17</v>
      </c>
      <c r="E758" s="31" t="s">
        <v>256</v>
      </c>
      <c r="F758" s="31">
        <v>300</v>
      </c>
      <c r="G758" s="5">
        <v>118</v>
      </c>
      <c r="H758" s="5">
        <v>76.2</v>
      </c>
      <c r="I758" s="11">
        <f t="shared" si="170"/>
        <v>64.576271186440678</v>
      </c>
      <c r="J758" s="35">
        <f t="shared" si="171"/>
        <v>-41.8</v>
      </c>
    </row>
    <row r="759" spans="1:10" ht="25.5">
      <c r="A759" s="8" t="s">
        <v>259</v>
      </c>
      <c r="B759" s="102">
        <v>873</v>
      </c>
      <c r="C759" s="86" t="s">
        <v>6</v>
      </c>
      <c r="D759" s="86" t="s">
        <v>17</v>
      </c>
      <c r="E759" s="29" t="s">
        <v>258</v>
      </c>
      <c r="F759" s="29"/>
      <c r="G759" s="6">
        <f>SUM(G760:G761)</f>
        <v>131</v>
      </c>
      <c r="H759" s="6">
        <f>SUM(H760:H761)</f>
        <v>130.5</v>
      </c>
      <c r="I759" s="9">
        <f t="shared" si="170"/>
        <v>99.618320610687022</v>
      </c>
      <c r="J759" s="34">
        <f t="shared" si="171"/>
        <v>-0.5</v>
      </c>
    </row>
    <row r="760" spans="1:10" ht="51">
      <c r="A760" s="10" t="s">
        <v>465</v>
      </c>
      <c r="B760" s="106">
        <v>873</v>
      </c>
      <c r="C760" s="87" t="s">
        <v>6</v>
      </c>
      <c r="D760" s="87" t="s">
        <v>17</v>
      </c>
      <c r="E760" s="31" t="s">
        <v>258</v>
      </c>
      <c r="F760" s="31">
        <v>200</v>
      </c>
      <c r="G760" s="5">
        <v>1.3</v>
      </c>
      <c r="H760" s="5">
        <v>1.3</v>
      </c>
      <c r="I760" s="11">
        <f t="shared" si="170"/>
        <v>100</v>
      </c>
      <c r="J760" s="35">
        <f t="shared" si="171"/>
        <v>0</v>
      </c>
    </row>
    <row r="761" spans="1:10" ht="38.25">
      <c r="A761" s="10" t="s">
        <v>409</v>
      </c>
      <c r="B761" s="106">
        <v>873</v>
      </c>
      <c r="C761" s="87" t="s">
        <v>6</v>
      </c>
      <c r="D761" s="87" t="s">
        <v>17</v>
      </c>
      <c r="E761" s="31" t="s">
        <v>258</v>
      </c>
      <c r="F761" s="31">
        <v>300</v>
      </c>
      <c r="G761" s="5">
        <v>129.69999999999999</v>
      </c>
      <c r="H761" s="5">
        <v>129.19999999999999</v>
      </c>
      <c r="I761" s="11">
        <f t="shared" si="170"/>
        <v>99.614494988434856</v>
      </c>
      <c r="J761" s="35">
        <f t="shared" si="171"/>
        <v>-0.5</v>
      </c>
    </row>
    <row r="762" spans="1:10" ht="51">
      <c r="A762" s="8" t="s">
        <v>261</v>
      </c>
      <c r="B762" s="102">
        <v>873</v>
      </c>
      <c r="C762" s="86" t="s">
        <v>6</v>
      </c>
      <c r="D762" s="86" t="s">
        <v>17</v>
      </c>
      <c r="E762" s="29" t="s">
        <v>260</v>
      </c>
      <c r="F762" s="29"/>
      <c r="G762" s="6">
        <f>SUM(G763:G764)</f>
        <v>22706</v>
      </c>
      <c r="H762" s="6">
        <f>SUM(H763:H764)</f>
        <v>22325</v>
      </c>
      <c r="I762" s="9">
        <f t="shared" si="170"/>
        <v>98.322029419536676</v>
      </c>
      <c r="J762" s="34">
        <f t="shared" si="171"/>
        <v>-381</v>
      </c>
    </row>
    <row r="763" spans="1:10" ht="76.5">
      <c r="A763" s="10" t="s">
        <v>464</v>
      </c>
      <c r="B763" s="106">
        <v>873</v>
      </c>
      <c r="C763" s="87" t="s">
        <v>6</v>
      </c>
      <c r="D763" s="87" t="s">
        <v>17</v>
      </c>
      <c r="E763" s="31" t="s">
        <v>260</v>
      </c>
      <c r="F763" s="31">
        <v>200</v>
      </c>
      <c r="G763" s="5">
        <v>348</v>
      </c>
      <c r="H763" s="5">
        <v>347.4</v>
      </c>
      <c r="I763" s="11">
        <f t="shared" si="170"/>
        <v>99.827586206896541</v>
      </c>
      <c r="J763" s="35">
        <f t="shared" si="171"/>
        <v>-0.60000000000002274</v>
      </c>
    </row>
    <row r="764" spans="1:10" ht="63.75">
      <c r="A764" s="10" t="s">
        <v>415</v>
      </c>
      <c r="B764" s="106">
        <v>873</v>
      </c>
      <c r="C764" s="87" t="s">
        <v>6</v>
      </c>
      <c r="D764" s="87" t="s">
        <v>17</v>
      </c>
      <c r="E764" s="31" t="s">
        <v>260</v>
      </c>
      <c r="F764" s="31">
        <v>300</v>
      </c>
      <c r="G764" s="5">
        <v>22358</v>
      </c>
      <c r="H764" s="5">
        <v>21977.599999999999</v>
      </c>
      <c r="I764" s="11">
        <f t="shared" si="170"/>
        <v>98.298595581000086</v>
      </c>
      <c r="J764" s="35">
        <f t="shared" si="171"/>
        <v>-380.40000000000146</v>
      </c>
    </row>
    <row r="765" spans="1:10" ht="25.5">
      <c r="A765" s="8" t="s">
        <v>263</v>
      </c>
      <c r="B765" s="102">
        <v>873</v>
      </c>
      <c r="C765" s="86" t="s">
        <v>6</v>
      </c>
      <c r="D765" s="86" t="s">
        <v>17</v>
      </c>
      <c r="E765" s="29" t="s">
        <v>262</v>
      </c>
      <c r="F765" s="29"/>
      <c r="G765" s="6">
        <f>SUM(G766:G767)</f>
        <v>228</v>
      </c>
      <c r="H765" s="6">
        <f>SUM(H766:H767)</f>
        <v>227.1</v>
      </c>
      <c r="I765" s="9">
        <f t="shared" si="170"/>
        <v>99.605263157894726</v>
      </c>
      <c r="J765" s="34">
        <f t="shared" si="171"/>
        <v>-0.90000000000000568</v>
      </c>
    </row>
    <row r="766" spans="1:10" ht="51">
      <c r="A766" s="10" t="s">
        <v>469</v>
      </c>
      <c r="B766" s="106">
        <v>873</v>
      </c>
      <c r="C766" s="87" t="s">
        <v>6</v>
      </c>
      <c r="D766" s="87" t="s">
        <v>17</v>
      </c>
      <c r="E766" s="31" t="s">
        <v>262</v>
      </c>
      <c r="F766" s="31">
        <v>200</v>
      </c>
      <c r="G766" s="5">
        <v>4</v>
      </c>
      <c r="H766" s="5">
        <v>4</v>
      </c>
      <c r="I766" s="11">
        <f t="shared" si="170"/>
        <v>100</v>
      </c>
      <c r="J766" s="35">
        <f t="shared" si="171"/>
        <v>0</v>
      </c>
    </row>
    <row r="767" spans="1:10" ht="38.25">
      <c r="A767" s="10" t="s">
        <v>414</v>
      </c>
      <c r="B767" s="106">
        <v>873</v>
      </c>
      <c r="C767" s="87" t="s">
        <v>6</v>
      </c>
      <c r="D767" s="87" t="s">
        <v>17</v>
      </c>
      <c r="E767" s="31" t="s">
        <v>262</v>
      </c>
      <c r="F767" s="31">
        <v>300</v>
      </c>
      <c r="G767" s="5">
        <v>224</v>
      </c>
      <c r="H767" s="5">
        <v>223.1</v>
      </c>
      <c r="I767" s="11">
        <f t="shared" si="170"/>
        <v>99.598214285714278</v>
      </c>
      <c r="J767" s="35">
        <f t="shared" si="171"/>
        <v>-0.90000000000000568</v>
      </c>
    </row>
    <row r="768" spans="1:10" ht="51">
      <c r="A768" s="8" t="s">
        <v>802</v>
      </c>
      <c r="B768" s="102">
        <v>873</v>
      </c>
      <c r="C768" s="86" t="s">
        <v>6</v>
      </c>
      <c r="D768" s="86" t="s">
        <v>17</v>
      </c>
      <c r="E768" s="29" t="s">
        <v>801</v>
      </c>
      <c r="F768" s="29"/>
      <c r="G768" s="6">
        <f>G769+G770</f>
        <v>4157.5</v>
      </c>
      <c r="H768" s="6">
        <f>H769+H770</f>
        <v>4127.2</v>
      </c>
      <c r="I768" s="11">
        <f t="shared" si="170"/>
        <v>99.271196632591696</v>
      </c>
      <c r="J768" s="35">
        <f t="shared" si="171"/>
        <v>-30.300000000000182</v>
      </c>
    </row>
    <row r="769" spans="1:10" ht="89.25">
      <c r="A769" s="10" t="s">
        <v>852</v>
      </c>
      <c r="B769" s="106">
        <v>873</v>
      </c>
      <c r="C769" s="87" t="s">
        <v>6</v>
      </c>
      <c r="D769" s="87" t="s">
        <v>17</v>
      </c>
      <c r="E769" s="31" t="s">
        <v>801</v>
      </c>
      <c r="F769" s="31" t="s">
        <v>318</v>
      </c>
      <c r="G769" s="5">
        <v>62.3</v>
      </c>
      <c r="H769" s="5">
        <v>32</v>
      </c>
      <c r="I769" s="11">
        <f t="shared" si="170"/>
        <v>51.364365971107553</v>
      </c>
      <c r="J769" s="35">
        <f t="shared" si="171"/>
        <v>-30.299999999999997</v>
      </c>
    </row>
    <row r="770" spans="1:10" ht="76.5">
      <c r="A770" s="10" t="s">
        <v>851</v>
      </c>
      <c r="B770" s="106">
        <v>873</v>
      </c>
      <c r="C770" s="87" t="s">
        <v>6</v>
      </c>
      <c r="D770" s="87" t="s">
        <v>17</v>
      </c>
      <c r="E770" s="31" t="s">
        <v>801</v>
      </c>
      <c r="F770" s="31" t="s">
        <v>320</v>
      </c>
      <c r="G770" s="5">
        <v>4095.2</v>
      </c>
      <c r="H770" s="5">
        <v>4095.2</v>
      </c>
      <c r="I770" s="11">
        <f t="shared" si="170"/>
        <v>100</v>
      </c>
      <c r="J770" s="35">
        <f t="shared" si="171"/>
        <v>0</v>
      </c>
    </row>
    <row r="771" spans="1:10" ht="76.5">
      <c r="A771" s="8" t="s">
        <v>849</v>
      </c>
      <c r="B771" s="102">
        <v>873</v>
      </c>
      <c r="C771" s="86" t="s">
        <v>6</v>
      </c>
      <c r="D771" s="86" t="s">
        <v>17</v>
      </c>
      <c r="E771" s="29" t="s">
        <v>850</v>
      </c>
      <c r="F771" s="31"/>
      <c r="G771" s="6">
        <f>G772+G773</f>
        <v>4449.7</v>
      </c>
      <c r="H771" s="6">
        <f>H772+H773</f>
        <v>4414.2</v>
      </c>
      <c r="I771" s="9">
        <f t="shared" si="170"/>
        <v>99.202193406297056</v>
      </c>
      <c r="J771" s="34">
        <f t="shared" si="171"/>
        <v>-35.5</v>
      </c>
    </row>
    <row r="772" spans="1:10" ht="114.75">
      <c r="A772" s="10" t="s">
        <v>854</v>
      </c>
      <c r="B772" s="106">
        <v>873</v>
      </c>
      <c r="C772" s="87" t="s">
        <v>6</v>
      </c>
      <c r="D772" s="87" t="s">
        <v>17</v>
      </c>
      <c r="E772" s="31" t="s">
        <v>850</v>
      </c>
      <c r="F772" s="31" t="s">
        <v>318</v>
      </c>
      <c r="G772" s="5">
        <v>66.2</v>
      </c>
      <c r="H772" s="5">
        <v>30.7</v>
      </c>
      <c r="I772" s="11">
        <f t="shared" si="170"/>
        <v>46.374622356495465</v>
      </c>
      <c r="J772" s="35">
        <f t="shared" si="171"/>
        <v>-35.5</v>
      </c>
    </row>
    <row r="773" spans="1:10" ht="102">
      <c r="A773" s="10" t="s">
        <v>853</v>
      </c>
      <c r="B773" s="106">
        <v>873</v>
      </c>
      <c r="C773" s="87" t="s">
        <v>6</v>
      </c>
      <c r="D773" s="87" t="s">
        <v>17</v>
      </c>
      <c r="E773" s="31" t="s">
        <v>850</v>
      </c>
      <c r="F773" s="31" t="s">
        <v>320</v>
      </c>
      <c r="G773" s="5">
        <v>4383.5</v>
      </c>
      <c r="H773" s="5">
        <v>4383.5</v>
      </c>
      <c r="I773" s="11">
        <f t="shared" si="170"/>
        <v>100</v>
      </c>
      <c r="J773" s="35">
        <f t="shared" si="171"/>
        <v>0</v>
      </c>
    </row>
    <row r="774" spans="1:10" ht="27">
      <c r="A774" s="15" t="s">
        <v>554</v>
      </c>
      <c r="B774" s="102">
        <v>873</v>
      </c>
      <c r="C774" s="86" t="s">
        <v>6</v>
      </c>
      <c r="D774" s="86" t="s">
        <v>17</v>
      </c>
      <c r="E774" s="29" t="s">
        <v>555</v>
      </c>
      <c r="F774" s="29"/>
      <c r="G774" s="6">
        <f>G776</f>
        <v>21</v>
      </c>
      <c r="H774" s="6">
        <f>H776</f>
        <v>14.2</v>
      </c>
      <c r="I774" s="9">
        <f t="shared" si="170"/>
        <v>67.619047619047606</v>
      </c>
      <c r="J774" s="34">
        <f t="shared" si="171"/>
        <v>-6.8000000000000007</v>
      </c>
    </row>
    <row r="775" spans="1:10" ht="38.25">
      <c r="A775" s="32" t="s">
        <v>609</v>
      </c>
      <c r="B775" s="102">
        <v>873</v>
      </c>
      <c r="C775" s="86" t="s">
        <v>6</v>
      </c>
      <c r="D775" s="86" t="s">
        <v>17</v>
      </c>
      <c r="E775" s="29" t="s">
        <v>891</v>
      </c>
      <c r="F775" s="29"/>
      <c r="G775" s="6">
        <f>SUM(G776)</f>
        <v>21</v>
      </c>
      <c r="H775" s="6">
        <f>SUM(H776)</f>
        <v>14.2</v>
      </c>
      <c r="I775" s="9">
        <f t="shared" si="170"/>
        <v>67.619047619047606</v>
      </c>
      <c r="J775" s="34">
        <f t="shared" si="171"/>
        <v>-6.8000000000000007</v>
      </c>
    </row>
    <row r="776" spans="1:10" ht="63.75">
      <c r="A776" s="8" t="s">
        <v>267</v>
      </c>
      <c r="B776" s="102">
        <v>873</v>
      </c>
      <c r="C776" s="86" t="s">
        <v>6</v>
      </c>
      <c r="D776" s="86" t="s">
        <v>17</v>
      </c>
      <c r="E776" s="29" t="s">
        <v>266</v>
      </c>
      <c r="F776" s="29"/>
      <c r="G776" s="6">
        <f>SUM(G777)</f>
        <v>21</v>
      </c>
      <c r="H776" s="6">
        <f>SUM(H777)</f>
        <v>14.2</v>
      </c>
      <c r="I776" s="9">
        <f t="shared" si="170"/>
        <v>67.619047619047606</v>
      </c>
      <c r="J776" s="34">
        <f t="shared" si="171"/>
        <v>-6.8000000000000007</v>
      </c>
    </row>
    <row r="777" spans="1:10" ht="140.25">
      <c r="A777" s="10" t="s">
        <v>338</v>
      </c>
      <c r="B777" s="106">
        <v>873</v>
      </c>
      <c r="C777" s="87" t="s">
        <v>6</v>
      </c>
      <c r="D777" s="87" t="s">
        <v>17</v>
      </c>
      <c r="E777" s="31" t="s">
        <v>266</v>
      </c>
      <c r="F777" s="31">
        <v>100</v>
      </c>
      <c r="G777" s="5">
        <v>21</v>
      </c>
      <c r="H777" s="5">
        <v>14.2</v>
      </c>
      <c r="I777" s="11">
        <f t="shared" si="170"/>
        <v>67.619047619047606</v>
      </c>
      <c r="J777" s="35">
        <f t="shared" si="171"/>
        <v>-6.8000000000000007</v>
      </c>
    </row>
    <row r="778" spans="1:10" ht="40.5">
      <c r="A778" s="17" t="s">
        <v>562</v>
      </c>
      <c r="B778" s="102">
        <v>873</v>
      </c>
      <c r="C778" s="86" t="s">
        <v>6</v>
      </c>
      <c r="D778" s="86" t="s">
        <v>17</v>
      </c>
      <c r="E778" s="29" t="s">
        <v>563</v>
      </c>
      <c r="F778" s="29"/>
      <c r="G778" s="6">
        <f>G779</f>
        <v>24837.599999999999</v>
      </c>
      <c r="H778" s="6">
        <f>H779</f>
        <v>24454.3</v>
      </c>
      <c r="I778" s="9">
        <f t="shared" si="170"/>
        <v>98.456775211775692</v>
      </c>
      <c r="J778" s="34">
        <f t="shared" si="171"/>
        <v>-383.29999999999927</v>
      </c>
    </row>
    <row r="779" spans="1:10" ht="38.25">
      <c r="A779" s="32" t="s">
        <v>613</v>
      </c>
      <c r="B779" s="102">
        <v>873</v>
      </c>
      <c r="C779" s="86" t="s">
        <v>6</v>
      </c>
      <c r="D779" s="86" t="s">
        <v>17</v>
      </c>
      <c r="E779" s="29" t="s">
        <v>677</v>
      </c>
      <c r="F779" s="29"/>
      <c r="G779" s="6">
        <f>G783+G780+G786+G789</f>
        <v>24837.599999999999</v>
      </c>
      <c r="H779" s="6">
        <f>H783+H780+H786+H789</f>
        <v>24454.3</v>
      </c>
      <c r="I779" s="9">
        <f t="shared" si="170"/>
        <v>98.456775211775692</v>
      </c>
      <c r="J779" s="34">
        <f t="shared" si="171"/>
        <v>-383.29999999999927</v>
      </c>
    </row>
    <row r="780" spans="1:10" ht="38.25">
      <c r="A780" s="32" t="s">
        <v>804</v>
      </c>
      <c r="B780" s="102">
        <v>873</v>
      </c>
      <c r="C780" s="86" t="s">
        <v>6</v>
      </c>
      <c r="D780" s="86" t="s">
        <v>17</v>
      </c>
      <c r="E780" s="29" t="s">
        <v>803</v>
      </c>
      <c r="F780" s="29"/>
      <c r="G780" s="6">
        <f>G781+G782</f>
        <v>90.8</v>
      </c>
      <c r="H780" s="6">
        <f>H781+H782</f>
        <v>73.599999999999994</v>
      </c>
      <c r="I780" s="9">
        <f t="shared" si="170"/>
        <v>81.057268722466958</v>
      </c>
      <c r="J780" s="34">
        <f t="shared" si="171"/>
        <v>-17.200000000000003</v>
      </c>
    </row>
    <row r="781" spans="1:10" ht="63.75">
      <c r="A781" s="33" t="s">
        <v>892</v>
      </c>
      <c r="B781" s="106">
        <v>873</v>
      </c>
      <c r="C781" s="87" t="s">
        <v>6</v>
      </c>
      <c r="D781" s="87" t="s">
        <v>17</v>
      </c>
      <c r="E781" s="31" t="s">
        <v>803</v>
      </c>
      <c r="F781" s="31" t="s">
        <v>318</v>
      </c>
      <c r="G781" s="5">
        <v>0.8</v>
      </c>
      <c r="H781" s="5">
        <v>0.6</v>
      </c>
      <c r="I781" s="11">
        <f t="shared" si="170"/>
        <v>74.999999999999986</v>
      </c>
      <c r="J781" s="35">
        <f t="shared" si="171"/>
        <v>-0.20000000000000007</v>
      </c>
    </row>
    <row r="782" spans="1:10" ht="51">
      <c r="A782" s="33" t="s">
        <v>893</v>
      </c>
      <c r="B782" s="106">
        <v>873</v>
      </c>
      <c r="C782" s="87" t="s">
        <v>6</v>
      </c>
      <c r="D782" s="87" t="s">
        <v>17</v>
      </c>
      <c r="E782" s="31" t="s">
        <v>803</v>
      </c>
      <c r="F782" s="31" t="s">
        <v>320</v>
      </c>
      <c r="G782" s="5">
        <v>90</v>
      </c>
      <c r="H782" s="5">
        <v>73</v>
      </c>
      <c r="I782" s="11">
        <f t="shared" si="170"/>
        <v>81.111111111111114</v>
      </c>
      <c r="J782" s="35">
        <f t="shared" si="171"/>
        <v>-17</v>
      </c>
    </row>
    <row r="783" spans="1:10" ht="140.25">
      <c r="A783" s="8" t="s">
        <v>269</v>
      </c>
      <c r="B783" s="102">
        <v>873</v>
      </c>
      <c r="C783" s="86" t="s">
        <v>6</v>
      </c>
      <c r="D783" s="86" t="s">
        <v>17</v>
      </c>
      <c r="E783" s="29" t="s">
        <v>268</v>
      </c>
      <c r="F783" s="29"/>
      <c r="G783" s="6">
        <f>SUM(G784:G785)</f>
        <v>11716</v>
      </c>
      <c r="H783" s="6">
        <f>SUM(H784:H785)</f>
        <v>11712.1</v>
      </c>
      <c r="I783" s="9">
        <f t="shared" si="170"/>
        <v>99.966712188460221</v>
      </c>
      <c r="J783" s="34">
        <f t="shared" si="171"/>
        <v>-3.8999999999996362</v>
      </c>
    </row>
    <row r="784" spans="1:10" ht="165.75">
      <c r="A784" s="10" t="s">
        <v>470</v>
      </c>
      <c r="B784" s="106">
        <v>873</v>
      </c>
      <c r="C784" s="87" t="s">
        <v>6</v>
      </c>
      <c r="D784" s="87" t="s">
        <v>17</v>
      </c>
      <c r="E784" s="31" t="s">
        <v>268</v>
      </c>
      <c r="F784" s="31">
        <v>200</v>
      </c>
      <c r="G784" s="5">
        <v>4</v>
      </c>
      <c r="H784" s="5">
        <v>2.1</v>
      </c>
      <c r="I784" s="11">
        <f t="shared" ref="I784:I868" si="172">H784/G784*100</f>
        <v>52.5</v>
      </c>
      <c r="J784" s="35">
        <f t="shared" ref="J784:J868" si="173">H784-G784</f>
        <v>-1.9</v>
      </c>
    </row>
    <row r="785" spans="1:10" ht="153">
      <c r="A785" s="10" t="s">
        <v>416</v>
      </c>
      <c r="B785" s="106">
        <v>873</v>
      </c>
      <c r="C785" s="87" t="s">
        <v>6</v>
      </c>
      <c r="D785" s="87" t="s">
        <v>17</v>
      </c>
      <c r="E785" s="31" t="s">
        <v>268</v>
      </c>
      <c r="F785" s="31">
        <v>300</v>
      </c>
      <c r="G785" s="5">
        <v>11712</v>
      </c>
      <c r="H785" s="5">
        <v>11710</v>
      </c>
      <c r="I785" s="11">
        <f t="shared" si="172"/>
        <v>99.982923497267763</v>
      </c>
      <c r="J785" s="35">
        <f t="shared" si="173"/>
        <v>-2</v>
      </c>
    </row>
    <row r="786" spans="1:10" ht="25.5">
      <c r="A786" s="8" t="s">
        <v>271</v>
      </c>
      <c r="B786" s="102">
        <v>873</v>
      </c>
      <c r="C786" s="86" t="s">
        <v>6</v>
      </c>
      <c r="D786" s="86" t="s">
        <v>17</v>
      </c>
      <c r="E786" s="29" t="s">
        <v>270</v>
      </c>
      <c r="F786" s="29"/>
      <c r="G786" s="6">
        <f>SUM(G787:G788)</f>
        <v>12706</v>
      </c>
      <c r="H786" s="6">
        <f>SUM(H787:H788)</f>
        <v>12397.800000000001</v>
      </c>
      <c r="I786" s="9">
        <f t="shared" si="172"/>
        <v>97.574374311348976</v>
      </c>
      <c r="J786" s="34">
        <f t="shared" si="173"/>
        <v>-308.19999999999891</v>
      </c>
    </row>
    <row r="787" spans="1:10" ht="51">
      <c r="A787" s="10" t="s">
        <v>473</v>
      </c>
      <c r="B787" s="106">
        <v>873</v>
      </c>
      <c r="C787" s="87" t="s">
        <v>6</v>
      </c>
      <c r="D787" s="87" t="s">
        <v>17</v>
      </c>
      <c r="E787" s="31" t="s">
        <v>270</v>
      </c>
      <c r="F787" s="31">
        <v>200</v>
      </c>
      <c r="G787" s="5">
        <v>109</v>
      </c>
      <c r="H787" s="5">
        <v>107.2</v>
      </c>
      <c r="I787" s="11">
        <f t="shared" si="172"/>
        <v>98.348623853211009</v>
      </c>
      <c r="J787" s="35">
        <f t="shared" si="173"/>
        <v>-1.7999999999999972</v>
      </c>
    </row>
    <row r="788" spans="1:10" ht="38.25">
      <c r="A788" s="10" t="s">
        <v>419</v>
      </c>
      <c r="B788" s="106">
        <v>873</v>
      </c>
      <c r="C788" s="87" t="s">
        <v>6</v>
      </c>
      <c r="D788" s="87" t="s">
        <v>17</v>
      </c>
      <c r="E788" s="31" t="s">
        <v>270</v>
      </c>
      <c r="F788" s="31">
        <v>300</v>
      </c>
      <c r="G788" s="5">
        <v>12597</v>
      </c>
      <c r="H788" s="5">
        <v>12290.6</v>
      </c>
      <c r="I788" s="11">
        <f t="shared" si="172"/>
        <v>97.567674843216651</v>
      </c>
      <c r="J788" s="35">
        <f t="shared" si="173"/>
        <v>-306.39999999999964</v>
      </c>
    </row>
    <row r="789" spans="1:10" ht="25.5">
      <c r="A789" s="8" t="s">
        <v>202</v>
      </c>
      <c r="B789" s="102">
        <v>873</v>
      </c>
      <c r="C789" s="86" t="s">
        <v>6</v>
      </c>
      <c r="D789" s="86" t="s">
        <v>17</v>
      </c>
      <c r="E789" s="29" t="s">
        <v>201</v>
      </c>
      <c r="F789" s="29"/>
      <c r="G789" s="6">
        <f>SUM(G790:G791)</f>
        <v>324.8</v>
      </c>
      <c r="H789" s="6">
        <f>SUM(H790:H791)</f>
        <v>270.8</v>
      </c>
      <c r="I789" s="9">
        <f t="shared" si="172"/>
        <v>83.37438423645321</v>
      </c>
      <c r="J789" s="34">
        <f t="shared" si="173"/>
        <v>-54</v>
      </c>
    </row>
    <row r="790" spans="1:10" ht="51">
      <c r="A790" s="10" t="s">
        <v>472</v>
      </c>
      <c r="B790" s="106">
        <v>873</v>
      </c>
      <c r="C790" s="87" t="s">
        <v>6</v>
      </c>
      <c r="D790" s="87" t="s">
        <v>17</v>
      </c>
      <c r="E790" s="31" t="s">
        <v>201</v>
      </c>
      <c r="F790" s="31">
        <v>200</v>
      </c>
      <c r="G790" s="5">
        <v>6.5</v>
      </c>
      <c r="H790" s="5">
        <v>2.1</v>
      </c>
      <c r="I790" s="11">
        <f t="shared" si="172"/>
        <v>32.307692307692307</v>
      </c>
      <c r="J790" s="35">
        <f t="shared" si="173"/>
        <v>-4.4000000000000004</v>
      </c>
    </row>
    <row r="791" spans="1:10" ht="38.25">
      <c r="A791" s="10" t="s">
        <v>418</v>
      </c>
      <c r="B791" s="106">
        <v>873</v>
      </c>
      <c r="C791" s="87" t="s">
        <v>6</v>
      </c>
      <c r="D791" s="87" t="s">
        <v>17</v>
      </c>
      <c r="E791" s="31" t="s">
        <v>201</v>
      </c>
      <c r="F791" s="31">
        <v>300</v>
      </c>
      <c r="G791" s="5">
        <v>318.3</v>
      </c>
      <c r="H791" s="5">
        <v>268.7</v>
      </c>
      <c r="I791" s="11">
        <f t="shared" si="172"/>
        <v>84.417216462456793</v>
      </c>
      <c r="J791" s="35">
        <f t="shared" si="173"/>
        <v>-49.600000000000023</v>
      </c>
    </row>
    <row r="792" spans="1:10" ht="40.5">
      <c r="A792" s="17" t="s">
        <v>896</v>
      </c>
      <c r="B792" s="102">
        <v>873</v>
      </c>
      <c r="C792" s="86" t="s">
        <v>6</v>
      </c>
      <c r="D792" s="86" t="s">
        <v>17</v>
      </c>
      <c r="E792" s="29" t="s">
        <v>552</v>
      </c>
      <c r="F792" s="29"/>
      <c r="G792" s="6">
        <f>G793+G797</f>
        <v>800.2</v>
      </c>
      <c r="H792" s="6">
        <f>H793+H797</f>
        <v>785</v>
      </c>
      <c r="I792" s="9">
        <f t="shared" ref="I792:I793" si="174">H792/G792*100</f>
        <v>98.100474881279681</v>
      </c>
      <c r="J792" s="34">
        <f t="shared" ref="J792:J793" si="175">H792-G792</f>
        <v>-15.200000000000045</v>
      </c>
    </row>
    <row r="793" spans="1:10" ht="51">
      <c r="A793" s="32" t="s">
        <v>614</v>
      </c>
      <c r="B793" s="102">
        <v>873</v>
      </c>
      <c r="C793" s="86" t="s">
        <v>6</v>
      </c>
      <c r="D793" s="86" t="s">
        <v>17</v>
      </c>
      <c r="E793" s="29" t="s">
        <v>678</v>
      </c>
      <c r="F793" s="29"/>
      <c r="G793" s="6">
        <f>G794</f>
        <v>439</v>
      </c>
      <c r="H793" s="6">
        <f>H794</f>
        <v>424</v>
      </c>
      <c r="I793" s="9">
        <f t="shared" si="174"/>
        <v>96.583143507972665</v>
      </c>
      <c r="J793" s="34">
        <f t="shared" si="175"/>
        <v>-15</v>
      </c>
    </row>
    <row r="794" spans="1:10">
      <c r="A794" s="8" t="s">
        <v>273</v>
      </c>
      <c r="B794" s="102">
        <v>873</v>
      </c>
      <c r="C794" s="86" t="s">
        <v>6</v>
      </c>
      <c r="D794" s="86" t="s">
        <v>17</v>
      </c>
      <c r="E794" s="29" t="s">
        <v>272</v>
      </c>
      <c r="F794" s="29"/>
      <c r="G794" s="6">
        <f>SUM(G795:G796)</f>
        <v>439</v>
      </c>
      <c r="H794" s="6">
        <f>SUM(H795:H796)</f>
        <v>424</v>
      </c>
      <c r="I794" s="9">
        <f t="shared" si="172"/>
        <v>96.583143507972665</v>
      </c>
      <c r="J794" s="34">
        <f t="shared" si="173"/>
        <v>-15</v>
      </c>
    </row>
    <row r="795" spans="1:10" ht="38.25">
      <c r="A795" s="10" t="s">
        <v>471</v>
      </c>
      <c r="B795" s="106">
        <v>873</v>
      </c>
      <c r="C795" s="87" t="s">
        <v>6</v>
      </c>
      <c r="D795" s="87" t="s">
        <v>17</v>
      </c>
      <c r="E795" s="31" t="s">
        <v>272</v>
      </c>
      <c r="F795" s="31">
        <v>200</v>
      </c>
      <c r="G795" s="5">
        <v>3</v>
      </c>
      <c r="H795" s="5">
        <v>2.4</v>
      </c>
      <c r="I795" s="11">
        <f t="shared" si="172"/>
        <v>80</v>
      </c>
      <c r="J795" s="35">
        <f t="shared" si="173"/>
        <v>-0.60000000000000009</v>
      </c>
    </row>
    <row r="796" spans="1:10" ht="25.5">
      <c r="A796" s="10" t="s">
        <v>417</v>
      </c>
      <c r="B796" s="106">
        <v>873</v>
      </c>
      <c r="C796" s="87" t="s">
        <v>6</v>
      </c>
      <c r="D796" s="87" t="s">
        <v>17</v>
      </c>
      <c r="E796" s="31" t="s">
        <v>272</v>
      </c>
      <c r="F796" s="31">
        <v>300</v>
      </c>
      <c r="G796" s="5">
        <v>436</v>
      </c>
      <c r="H796" s="5">
        <v>421.6</v>
      </c>
      <c r="I796" s="11">
        <f t="shared" si="172"/>
        <v>96.697247706422019</v>
      </c>
      <c r="J796" s="35">
        <f t="shared" si="173"/>
        <v>-14.399999999999977</v>
      </c>
    </row>
    <row r="797" spans="1:10" ht="38.25">
      <c r="A797" s="32" t="s">
        <v>610</v>
      </c>
      <c r="B797" s="102">
        <v>873</v>
      </c>
      <c r="C797" s="86" t="s">
        <v>6</v>
      </c>
      <c r="D797" s="86" t="s">
        <v>17</v>
      </c>
      <c r="E797" s="29" t="s">
        <v>671</v>
      </c>
      <c r="F797" s="29"/>
      <c r="G797" s="6">
        <f>G798</f>
        <v>361.2</v>
      </c>
      <c r="H797" s="6">
        <f>H798</f>
        <v>361</v>
      </c>
      <c r="I797" s="9">
        <f t="shared" si="172"/>
        <v>99.944629014396455</v>
      </c>
      <c r="J797" s="34">
        <f t="shared" si="173"/>
        <v>-0.19999999999998863</v>
      </c>
    </row>
    <row r="798" spans="1:10">
      <c r="A798" s="8" t="s">
        <v>40</v>
      </c>
      <c r="B798" s="102">
        <v>873</v>
      </c>
      <c r="C798" s="86" t="s">
        <v>6</v>
      </c>
      <c r="D798" s="86" t="s">
        <v>17</v>
      </c>
      <c r="E798" s="29" t="s">
        <v>143</v>
      </c>
      <c r="F798" s="29"/>
      <c r="G798" s="6">
        <f>SUM(G799:G800)</f>
        <v>361.2</v>
      </c>
      <c r="H798" s="6">
        <f>SUM(H799:H800)</f>
        <v>361</v>
      </c>
      <c r="I798" s="9">
        <f t="shared" si="172"/>
        <v>99.944629014396455</v>
      </c>
      <c r="J798" s="34">
        <f t="shared" si="173"/>
        <v>-0.19999999999998863</v>
      </c>
    </row>
    <row r="799" spans="1:10" ht="38.25">
      <c r="A799" s="10" t="s">
        <v>349</v>
      </c>
      <c r="B799" s="106">
        <v>873</v>
      </c>
      <c r="C799" s="87" t="s">
        <v>6</v>
      </c>
      <c r="D799" s="87" t="s">
        <v>17</v>
      </c>
      <c r="E799" s="31" t="s">
        <v>143</v>
      </c>
      <c r="F799" s="31">
        <v>200</v>
      </c>
      <c r="G799" s="5">
        <v>331.2</v>
      </c>
      <c r="H799" s="5">
        <v>331</v>
      </c>
      <c r="I799" s="11">
        <f t="shared" si="172"/>
        <v>99.939613526570042</v>
      </c>
      <c r="J799" s="35">
        <f t="shared" si="173"/>
        <v>-0.19999999999998863</v>
      </c>
    </row>
    <row r="800" spans="1:10" ht="25.5">
      <c r="A800" s="10" t="s">
        <v>390</v>
      </c>
      <c r="B800" s="106">
        <v>873</v>
      </c>
      <c r="C800" s="87" t="s">
        <v>6</v>
      </c>
      <c r="D800" s="87" t="s">
        <v>17</v>
      </c>
      <c r="E800" s="31" t="s">
        <v>143</v>
      </c>
      <c r="F800" s="31">
        <v>300</v>
      </c>
      <c r="G800" s="5">
        <v>30</v>
      </c>
      <c r="H800" s="5">
        <v>30</v>
      </c>
      <c r="I800" s="11">
        <f t="shared" si="172"/>
        <v>100</v>
      </c>
      <c r="J800" s="35">
        <f t="shared" si="173"/>
        <v>0</v>
      </c>
    </row>
    <row r="801" spans="1:10" ht="25.5">
      <c r="A801" s="16" t="s">
        <v>487</v>
      </c>
      <c r="B801" s="102">
        <v>873</v>
      </c>
      <c r="C801" s="86" t="s">
        <v>6</v>
      </c>
      <c r="D801" s="86" t="s">
        <v>17</v>
      </c>
      <c r="E801" s="29" t="s">
        <v>486</v>
      </c>
      <c r="F801" s="31"/>
      <c r="G801" s="6">
        <f>G802</f>
        <v>256.5</v>
      </c>
      <c r="H801" s="6">
        <f>H802</f>
        <v>256.5</v>
      </c>
      <c r="I801" s="9">
        <f t="shared" si="172"/>
        <v>100</v>
      </c>
      <c r="J801" s="34">
        <f t="shared" si="173"/>
        <v>0</v>
      </c>
    </row>
    <row r="802" spans="1:10" ht="13.5">
      <c r="A802" s="15" t="s">
        <v>484</v>
      </c>
      <c r="B802" s="102">
        <v>873</v>
      </c>
      <c r="C802" s="86" t="s">
        <v>6</v>
      </c>
      <c r="D802" s="86" t="s">
        <v>17</v>
      </c>
      <c r="E802" s="29" t="s">
        <v>485</v>
      </c>
      <c r="F802" s="29"/>
      <c r="G802" s="6">
        <f>G803+G806</f>
        <v>256.5</v>
      </c>
      <c r="H802" s="6">
        <f>H803+H806</f>
        <v>256.5</v>
      </c>
      <c r="I802" s="9">
        <f t="shared" si="172"/>
        <v>100</v>
      </c>
      <c r="J802" s="34">
        <f t="shared" si="173"/>
        <v>0</v>
      </c>
    </row>
    <row r="803" spans="1:10" ht="25.5">
      <c r="A803" s="8" t="s">
        <v>34</v>
      </c>
      <c r="B803" s="102">
        <v>873</v>
      </c>
      <c r="C803" s="86" t="s">
        <v>6</v>
      </c>
      <c r="D803" s="86" t="s">
        <v>17</v>
      </c>
      <c r="E803" s="29" t="s">
        <v>33</v>
      </c>
      <c r="F803" s="29"/>
      <c r="G803" s="6">
        <f>SUM(G804:G805)</f>
        <v>156.5</v>
      </c>
      <c r="H803" s="6">
        <f>SUM(H804:H805)</f>
        <v>156.5</v>
      </c>
      <c r="I803" s="9">
        <f t="shared" si="172"/>
        <v>100</v>
      </c>
      <c r="J803" s="34">
        <f t="shared" si="173"/>
        <v>0</v>
      </c>
    </row>
    <row r="804" spans="1:10" ht="51">
      <c r="A804" s="10" t="s">
        <v>351</v>
      </c>
      <c r="B804" s="106">
        <v>873</v>
      </c>
      <c r="C804" s="87" t="s">
        <v>6</v>
      </c>
      <c r="D804" s="87" t="s">
        <v>17</v>
      </c>
      <c r="E804" s="31" t="s">
        <v>33</v>
      </c>
      <c r="F804" s="31">
        <v>200</v>
      </c>
      <c r="G804" s="5">
        <v>36.5</v>
      </c>
      <c r="H804" s="5">
        <v>36.5</v>
      </c>
      <c r="I804" s="11">
        <f t="shared" si="172"/>
        <v>100</v>
      </c>
      <c r="J804" s="35">
        <f t="shared" si="173"/>
        <v>0</v>
      </c>
    </row>
    <row r="805" spans="1:10" ht="38.25">
      <c r="A805" s="10" t="s">
        <v>391</v>
      </c>
      <c r="B805" s="106">
        <v>873</v>
      </c>
      <c r="C805" s="87" t="s">
        <v>6</v>
      </c>
      <c r="D805" s="87" t="s">
        <v>17</v>
      </c>
      <c r="E805" s="31" t="s">
        <v>33</v>
      </c>
      <c r="F805" s="31">
        <v>300</v>
      </c>
      <c r="G805" s="5">
        <v>120</v>
      </c>
      <c r="H805" s="5">
        <v>120</v>
      </c>
      <c r="I805" s="11">
        <f t="shared" si="172"/>
        <v>100</v>
      </c>
      <c r="J805" s="35">
        <f t="shared" si="173"/>
        <v>0</v>
      </c>
    </row>
    <row r="806" spans="1:10">
      <c r="A806" s="8" t="s">
        <v>40</v>
      </c>
      <c r="B806" s="102">
        <v>873</v>
      </c>
      <c r="C806" s="86" t="s">
        <v>6</v>
      </c>
      <c r="D806" s="86" t="s">
        <v>17</v>
      </c>
      <c r="E806" s="29" t="s">
        <v>98</v>
      </c>
      <c r="F806" s="29"/>
      <c r="G806" s="6">
        <f>G807</f>
        <v>100</v>
      </c>
      <c r="H806" s="6">
        <f>H807</f>
        <v>100</v>
      </c>
      <c r="I806" s="9">
        <f t="shared" si="172"/>
        <v>100</v>
      </c>
      <c r="J806" s="34">
        <f t="shared" si="173"/>
        <v>0</v>
      </c>
    </row>
    <row r="807" spans="1:10" ht="38.25">
      <c r="A807" s="10" t="s">
        <v>349</v>
      </c>
      <c r="B807" s="106">
        <v>873</v>
      </c>
      <c r="C807" s="87" t="s">
        <v>6</v>
      </c>
      <c r="D807" s="87" t="s">
        <v>17</v>
      </c>
      <c r="E807" s="31" t="s">
        <v>98</v>
      </c>
      <c r="F807" s="31" t="s">
        <v>318</v>
      </c>
      <c r="G807" s="5">
        <v>100</v>
      </c>
      <c r="H807" s="5">
        <v>100</v>
      </c>
      <c r="I807" s="11">
        <f t="shared" si="172"/>
        <v>100</v>
      </c>
      <c r="J807" s="35">
        <f t="shared" si="173"/>
        <v>0</v>
      </c>
    </row>
    <row r="808" spans="1:10">
      <c r="A808" s="8" t="s">
        <v>147</v>
      </c>
      <c r="B808" s="102">
        <v>873</v>
      </c>
      <c r="C808" s="86" t="s">
        <v>6</v>
      </c>
      <c r="D808" s="86" t="s">
        <v>21</v>
      </c>
      <c r="E808" s="29"/>
      <c r="F808" s="29"/>
      <c r="G808" s="6">
        <f>G809</f>
        <v>92132.4</v>
      </c>
      <c r="H808" s="6">
        <f>H809</f>
        <v>89988.199999999983</v>
      </c>
      <c r="I808" s="9">
        <f t="shared" si="172"/>
        <v>97.672697118494682</v>
      </c>
      <c r="J808" s="34">
        <f t="shared" si="173"/>
        <v>-2144.2000000000116</v>
      </c>
    </row>
    <row r="809" spans="1:10" ht="38.25">
      <c r="A809" s="14" t="s">
        <v>543</v>
      </c>
      <c r="B809" s="102">
        <v>873</v>
      </c>
      <c r="C809" s="86" t="s">
        <v>6</v>
      </c>
      <c r="D809" s="86" t="s">
        <v>21</v>
      </c>
      <c r="E809" s="29" t="s">
        <v>21</v>
      </c>
      <c r="F809" s="29"/>
      <c r="G809" s="6">
        <f>G810</f>
        <v>92132.4</v>
      </c>
      <c r="H809" s="6">
        <f>H810</f>
        <v>89988.199999999983</v>
      </c>
      <c r="I809" s="9">
        <f t="shared" ref="I809:I811" si="176">H809/G809*100</f>
        <v>97.672697118494682</v>
      </c>
      <c r="J809" s="34">
        <f t="shared" ref="J809:J811" si="177">H809-G809</f>
        <v>-2144.2000000000116</v>
      </c>
    </row>
    <row r="810" spans="1:10" ht="40.5">
      <c r="A810" s="15" t="s">
        <v>578</v>
      </c>
      <c r="B810" s="102">
        <v>873</v>
      </c>
      <c r="C810" s="86" t="s">
        <v>6</v>
      </c>
      <c r="D810" s="86" t="s">
        <v>21</v>
      </c>
      <c r="E810" s="29" t="s">
        <v>563</v>
      </c>
      <c r="F810" s="29"/>
      <c r="G810" s="6">
        <f>G811+G821+G835</f>
        <v>92132.4</v>
      </c>
      <c r="H810" s="6">
        <f>H811+H821+H835</f>
        <v>89988.199999999983</v>
      </c>
      <c r="I810" s="9">
        <f t="shared" si="176"/>
        <v>97.672697118494682</v>
      </c>
      <c r="J810" s="34">
        <f t="shared" si="177"/>
        <v>-2144.2000000000116</v>
      </c>
    </row>
    <row r="811" spans="1:10" ht="38.25">
      <c r="A811" s="32" t="s">
        <v>613</v>
      </c>
      <c r="B811" s="102">
        <v>873</v>
      </c>
      <c r="C811" s="86" t="s">
        <v>6</v>
      </c>
      <c r="D811" s="86" t="s">
        <v>21</v>
      </c>
      <c r="E811" s="29" t="s">
        <v>677</v>
      </c>
      <c r="F811" s="29"/>
      <c r="G811" s="6">
        <f>G812+G815+G818</f>
        <v>61642.8</v>
      </c>
      <c r="H811" s="6">
        <f>H812+H815+H818</f>
        <v>60180.799999999996</v>
      </c>
      <c r="I811" s="9">
        <f t="shared" si="176"/>
        <v>97.628271266068367</v>
      </c>
      <c r="J811" s="34">
        <f t="shared" si="177"/>
        <v>-1462.0000000000073</v>
      </c>
    </row>
    <row r="812" spans="1:10" ht="63.75">
      <c r="A812" s="8" t="s">
        <v>277</v>
      </c>
      <c r="B812" s="102">
        <v>873</v>
      </c>
      <c r="C812" s="86" t="s">
        <v>6</v>
      </c>
      <c r="D812" s="86" t="s">
        <v>21</v>
      </c>
      <c r="E812" s="29" t="s">
        <v>276</v>
      </c>
      <c r="F812" s="29"/>
      <c r="G812" s="6">
        <f>SUM(G813:G814)</f>
        <v>2669</v>
      </c>
      <c r="H812" s="6">
        <f>SUM(H813:H814)</f>
        <v>1752.6000000000001</v>
      </c>
      <c r="I812" s="9">
        <f t="shared" si="172"/>
        <v>65.665043087298614</v>
      </c>
      <c r="J812" s="34">
        <f t="shared" si="173"/>
        <v>-916.39999999999986</v>
      </c>
    </row>
    <row r="813" spans="1:10" ht="89.25">
      <c r="A813" s="10" t="s">
        <v>475</v>
      </c>
      <c r="B813" s="106">
        <v>873</v>
      </c>
      <c r="C813" s="87" t="s">
        <v>6</v>
      </c>
      <c r="D813" s="87" t="s">
        <v>21</v>
      </c>
      <c r="E813" s="31" t="s">
        <v>276</v>
      </c>
      <c r="F813" s="31">
        <v>200</v>
      </c>
      <c r="G813" s="5">
        <v>16</v>
      </c>
      <c r="H813" s="5">
        <v>14.7</v>
      </c>
      <c r="I813" s="11">
        <f t="shared" si="172"/>
        <v>91.875</v>
      </c>
      <c r="J813" s="35">
        <f t="shared" si="173"/>
        <v>-1.3000000000000007</v>
      </c>
    </row>
    <row r="814" spans="1:10" ht="76.5">
      <c r="A814" s="10" t="s">
        <v>420</v>
      </c>
      <c r="B814" s="106">
        <v>873</v>
      </c>
      <c r="C814" s="87" t="s">
        <v>6</v>
      </c>
      <c r="D814" s="87" t="s">
        <v>21</v>
      </c>
      <c r="E814" s="31" t="s">
        <v>276</v>
      </c>
      <c r="F814" s="31">
        <v>300</v>
      </c>
      <c r="G814" s="5">
        <v>2653</v>
      </c>
      <c r="H814" s="5">
        <v>1737.9</v>
      </c>
      <c r="I814" s="11">
        <f t="shared" si="172"/>
        <v>65.506973237843951</v>
      </c>
      <c r="J814" s="35">
        <f t="shared" si="173"/>
        <v>-915.09999999999991</v>
      </c>
    </row>
    <row r="815" spans="1:10" ht="38.25">
      <c r="A815" s="8" t="s">
        <v>279</v>
      </c>
      <c r="B815" s="102">
        <v>873</v>
      </c>
      <c r="C815" s="86" t="s">
        <v>6</v>
      </c>
      <c r="D815" s="86" t="s">
        <v>21</v>
      </c>
      <c r="E815" s="29" t="s">
        <v>278</v>
      </c>
      <c r="F815" s="29"/>
      <c r="G815" s="6">
        <f>SUM(G816:G817)</f>
        <v>56275.700000000004</v>
      </c>
      <c r="H815" s="6">
        <f>SUM(H816:H817)</f>
        <v>55733.1</v>
      </c>
      <c r="I815" s="9">
        <f t="shared" si="172"/>
        <v>99.035818301682596</v>
      </c>
      <c r="J815" s="34">
        <f t="shared" si="173"/>
        <v>-542.60000000000582</v>
      </c>
    </row>
    <row r="816" spans="1:10" ht="63.75">
      <c r="A816" s="10" t="s">
        <v>474</v>
      </c>
      <c r="B816" s="106">
        <v>873</v>
      </c>
      <c r="C816" s="87" t="s">
        <v>6</v>
      </c>
      <c r="D816" s="87" t="s">
        <v>21</v>
      </c>
      <c r="E816" s="31" t="s">
        <v>805</v>
      </c>
      <c r="F816" s="31">
        <v>200</v>
      </c>
      <c r="G816" s="5">
        <v>979.8</v>
      </c>
      <c r="H816" s="5">
        <v>442.9</v>
      </c>
      <c r="I816" s="11">
        <f t="shared" si="172"/>
        <v>45.203102674015106</v>
      </c>
      <c r="J816" s="35">
        <f t="shared" si="173"/>
        <v>-536.9</v>
      </c>
    </row>
    <row r="817" spans="1:10" ht="51">
      <c r="A817" s="10" t="s">
        <v>424</v>
      </c>
      <c r="B817" s="106">
        <v>873</v>
      </c>
      <c r="C817" s="87" t="s">
        <v>6</v>
      </c>
      <c r="D817" s="87" t="s">
        <v>21</v>
      </c>
      <c r="E817" s="31" t="s">
        <v>805</v>
      </c>
      <c r="F817" s="31">
        <v>300</v>
      </c>
      <c r="G817" s="5">
        <v>55295.9</v>
      </c>
      <c r="H817" s="5">
        <v>55290.2</v>
      </c>
      <c r="I817" s="11">
        <f t="shared" si="172"/>
        <v>99.989691821635944</v>
      </c>
      <c r="J817" s="35">
        <f t="shared" si="173"/>
        <v>-5.7000000000043656</v>
      </c>
    </row>
    <row r="818" spans="1:10" ht="63.75">
      <c r="A818" s="8" t="s">
        <v>855</v>
      </c>
      <c r="B818" s="102">
        <v>873</v>
      </c>
      <c r="C818" s="86" t="s">
        <v>6</v>
      </c>
      <c r="D818" s="86" t="s">
        <v>21</v>
      </c>
      <c r="E818" s="29" t="s">
        <v>856</v>
      </c>
      <c r="F818" s="29"/>
      <c r="G818" s="6">
        <f>G819+G820</f>
        <v>2698.1</v>
      </c>
      <c r="H818" s="6">
        <f>H819+H820</f>
        <v>2695.1</v>
      </c>
      <c r="I818" s="9">
        <f t="shared" si="172"/>
        <v>99.888810644527624</v>
      </c>
      <c r="J818" s="34">
        <f t="shared" si="173"/>
        <v>-3</v>
      </c>
    </row>
    <row r="819" spans="1:10" ht="89.25">
      <c r="A819" s="10" t="s">
        <v>857</v>
      </c>
      <c r="B819" s="106">
        <v>873</v>
      </c>
      <c r="C819" s="87" t="s">
        <v>6</v>
      </c>
      <c r="D819" s="87" t="s">
        <v>21</v>
      </c>
      <c r="E819" s="31" t="s">
        <v>856</v>
      </c>
      <c r="F819" s="31" t="s">
        <v>318</v>
      </c>
      <c r="G819" s="5">
        <v>39.9</v>
      </c>
      <c r="H819" s="5">
        <v>37</v>
      </c>
      <c r="I819" s="11">
        <f t="shared" si="172"/>
        <v>92.731829573934846</v>
      </c>
      <c r="J819" s="35">
        <f t="shared" si="173"/>
        <v>-2.8999999999999986</v>
      </c>
    </row>
    <row r="820" spans="1:10" ht="76.5">
      <c r="A820" s="10" t="s">
        <v>858</v>
      </c>
      <c r="B820" s="106">
        <v>873</v>
      </c>
      <c r="C820" s="87" t="s">
        <v>6</v>
      </c>
      <c r="D820" s="87" t="s">
        <v>21</v>
      </c>
      <c r="E820" s="31" t="s">
        <v>856</v>
      </c>
      <c r="F820" s="31" t="s">
        <v>320</v>
      </c>
      <c r="G820" s="5">
        <v>2658.2</v>
      </c>
      <c r="H820" s="5">
        <v>2658.1</v>
      </c>
      <c r="I820" s="11">
        <f t="shared" si="172"/>
        <v>99.996238055827263</v>
      </c>
      <c r="J820" s="35">
        <f t="shared" si="173"/>
        <v>-9.9999999999909051E-2</v>
      </c>
    </row>
    <row r="821" spans="1:10" ht="51">
      <c r="A821" s="32" t="s">
        <v>616</v>
      </c>
      <c r="B821" s="102">
        <v>873</v>
      </c>
      <c r="C821" s="86" t="s">
        <v>6</v>
      </c>
      <c r="D821" s="86" t="s">
        <v>21</v>
      </c>
      <c r="E821" s="29" t="s">
        <v>683</v>
      </c>
      <c r="F821" s="29"/>
      <c r="G821" s="6">
        <f>G822+G824+G827+G830+G833</f>
        <v>8119.2</v>
      </c>
      <c r="H821" s="6">
        <f>H822+H824+H827+H830+H833</f>
        <v>7467.8</v>
      </c>
      <c r="I821" s="9">
        <f t="shared" si="172"/>
        <v>91.977042073110653</v>
      </c>
      <c r="J821" s="34">
        <f t="shared" si="173"/>
        <v>-651.39999999999964</v>
      </c>
    </row>
    <row r="822" spans="1:10" ht="38.25">
      <c r="A822" s="8" t="s">
        <v>281</v>
      </c>
      <c r="B822" s="102">
        <v>873</v>
      </c>
      <c r="C822" s="86" t="s">
        <v>6</v>
      </c>
      <c r="D822" s="86" t="s">
        <v>21</v>
      </c>
      <c r="E822" s="29" t="s">
        <v>280</v>
      </c>
      <c r="F822" s="29"/>
      <c r="G822" s="6">
        <f>SUM(G823)</f>
        <v>364.2</v>
      </c>
      <c r="H822" s="6">
        <f>SUM(H823)</f>
        <v>345.3</v>
      </c>
      <c r="I822" s="9">
        <f t="shared" si="172"/>
        <v>94.810543657331152</v>
      </c>
      <c r="J822" s="34">
        <f t="shared" si="173"/>
        <v>-18.899999999999977</v>
      </c>
    </row>
    <row r="823" spans="1:10" ht="63.75">
      <c r="A823" s="10" t="s">
        <v>423</v>
      </c>
      <c r="B823" s="106">
        <v>873</v>
      </c>
      <c r="C823" s="87" t="s">
        <v>6</v>
      </c>
      <c r="D823" s="87" t="s">
        <v>21</v>
      </c>
      <c r="E823" s="31" t="s">
        <v>280</v>
      </c>
      <c r="F823" s="31">
        <v>300</v>
      </c>
      <c r="G823" s="5">
        <v>364.2</v>
      </c>
      <c r="H823" s="5">
        <v>345.3</v>
      </c>
      <c r="I823" s="11">
        <f t="shared" si="172"/>
        <v>94.810543657331152</v>
      </c>
      <c r="J823" s="35">
        <f t="shared" si="173"/>
        <v>-18.899999999999977</v>
      </c>
    </row>
    <row r="824" spans="1:10" ht="114.75">
      <c r="A824" s="8" t="s">
        <v>283</v>
      </c>
      <c r="B824" s="102">
        <v>873</v>
      </c>
      <c r="C824" s="86" t="s">
        <v>6</v>
      </c>
      <c r="D824" s="86" t="s">
        <v>21</v>
      </c>
      <c r="E824" s="29" t="s">
        <v>282</v>
      </c>
      <c r="F824" s="29"/>
      <c r="G824" s="6">
        <f>SUM(G825:G826)</f>
        <v>71</v>
      </c>
      <c r="H824" s="6">
        <f>SUM(H825:H826)</f>
        <v>42.2</v>
      </c>
      <c r="I824" s="9">
        <f t="shared" si="172"/>
        <v>59.436619718309856</v>
      </c>
      <c r="J824" s="34">
        <f t="shared" si="173"/>
        <v>-28.799999999999997</v>
      </c>
    </row>
    <row r="825" spans="1:10" ht="140.25">
      <c r="A825" s="10" t="s">
        <v>894</v>
      </c>
      <c r="B825" s="106">
        <v>873</v>
      </c>
      <c r="C825" s="87" t="s">
        <v>6</v>
      </c>
      <c r="D825" s="87" t="s">
        <v>21</v>
      </c>
      <c r="E825" s="31" t="s">
        <v>282</v>
      </c>
      <c r="F825" s="31" t="s">
        <v>318</v>
      </c>
      <c r="G825" s="5">
        <v>1</v>
      </c>
      <c r="H825" s="5">
        <v>0.7</v>
      </c>
      <c r="I825" s="11">
        <f t="shared" si="172"/>
        <v>70</v>
      </c>
      <c r="J825" s="35">
        <f t="shared" si="173"/>
        <v>-0.30000000000000004</v>
      </c>
    </row>
    <row r="826" spans="1:10" ht="127.5">
      <c r="A826" s="10" t="s">
        <v>422</v>
      </c>
      <c r="B826" s="106">
        <v>873</v>
      </c>
      <c r="C826" s="87" t="s">
        <v>6</v>
      </c>
      <c r="D826" s="87" t="s">
        <v>21</v>
      </c>
      <c r="E826" s="31" t="s">
        <v>282</v>
      </c>
      <c r="F826" s="31">
        <v>300</v>
      </c>
      <c r="G826" s="5">
        <v>70</v>
      </c>
      <c r="H826" s="5">
        <v>41.5</v>
      </c>
      <c r="I826" s="11">
        <f t="shared" si="172"/>
        <v>59.285714285714285</v>
      </c>
      <c r="J826" s="35">
        <f t="shared" si="173"/>
        <v>-28.5</v>
      </c>
    </row>
    <row r="827" spans="1:10" ht="25.5">
      <c r="A827" s="8" t="s">
        <v>285</v>
      </c>
      <c r="B827" s="102">
        <v>873</v>
      </c>
      <c r="C827" s="86" t="s">
        <v>6</v>
      </c>
      <c r="D827" s="86" t="s">
        <v>21</v>
      </c>
      <c r="E827" s="29" t="s">
        <v>284</v>
      </c>
      <c r="F827" s="29"/>
      <c r="G827" s="6">
        <f>SUM(G828:G829)</f>
        <v>3080</v>
      </c>
      <c r="H827" s="6">
        <f>SUM(H828:H829)</f>
        <v>2654.7</v>
      </c>
      <c r="I827" s="9">
        <f t="shared" si="172"/>
        <v>86.191558441558442</v>
      </c>
      <c r="J827" s="34">
        <f t="shared" si="173"/>
        <v>-425.30000000000018</v>
      </c>
    </row>
    <row r="828" spans="1:10" ht="63.75">
      <c r="A828" s="10" t="s">
        <v>478</v>
      </c>
      <c r="B828" s="106">
        <v>873</v>
      </c>
      <c r="C828" s="87" t="s">
        <v>6</v>
      </c>
      <c r="D828" s="87" t="s">
        <v>21</v>
      </c>
      <c r="E828" s="31" t="s">
        <v>284</v>
      </c>
      <c r="F828" s="31">
        <v>200</v>
      </c>
      <c r="G828" s="5">
        <v>25</v>
      </c>
      <c r="H828" s="5">
        <v>20</v>
      </c>
      <c r="I828" s="11">
        <f t="shared" si="172"/>
        <v>80</v>
      </c>
      <c r="J828" s="35">
        <f t="shared" si="173"/>
        <v>-5</v>
      </c>
    </row>
    <row r="829" spans="1:10" ht="51">
      <c r="A829" s="10" t="s">
        <v>427</v>
      </c>
      <c r="B829" s="106">
        <v>873</v>
      </c>
      <c r="C829" s="87" t="s">
        <v>6</v>
      </c>
      <c r="D829" s="87" t="s">
        <v>21</v>
      </c>
      <c r="E829" s="31" t="s">
        <v>284</v>
      </c>
      <c r="F829" s="31">
        <v>300</v>
      </c>
      <c r="G829" s="5">
        <v>3055</v>
      </c>
      <c r="H829" s="5">
        <v>2634.7</v>
      </c>
      <c r="I829" s="11">
        <f t="shared" si="172"/>
        <v>86.242225859247128</v>
      </c>
      <c r="J829" s="35">
        <f t="shared" si="173"/>
        <v>-420.30000000000018</v>
      </c>
    </row>
    <row r="830" spans="1:10" ht="38.25">
      <c r="A830" s="8" t="s">
        <v>287</v>
      </c>
      <c r="B830" s="102">
        <v>873</v>
      </c>
      <c r="C830" s="86" t="s">
        <v>6</v>
      </c>
      <c r="D830" s="86" t="s">
        <v>21</v>
      </c>
      <c r="E830" s="29" t="s">
        <v>286</v>
      </c>
      <c r="F830" s="29"/>
      <c r="G830" s="6">
        <f>SUM(G831:G832)</f>
        <v>3461</v>
      </c>
      <c r="H830" s="6">
        <f>SUM(H831:H832)</f>
        <v>3429</v>
      </c>
      <c r="I830" s="9">
        <f t="shared" si="172"/>
        <v>99.075411730713668</v>
      </c>
      <c r="J830" s="34">
        <f t="shared" si="173"/>
        <v>-32</v>
      </c>
    </row>
    <row r="831" spans="1:10" ht="63.75">
      <c r="A831" s="10" t="s">
        <v>477</v>
      </c>
      <c r="B831" s="106">
        <v>873</v>
      </c>
      <c r="C831" s="87" t="s">
        <v>6</v>
      </c>
      <c r="D831" s="87" t="s">
        <v>21</v>
      </c>
      <c r="E831" s="31" t="s">
        <v>286</v>
      </c>
      <c r="F831" s="31">
        <v>200</v>
      </c>
      <c r="G831" s="5">
        <v>28</v>
      </c>
      <c r="H831" s="5">
        <v>27.2</v>
      </c>
      <c r="I831" s="11">
        <f t="shared" si="172"/>
        <v>97.142857142857139</v>
      </c>
      <c r="J831" s="35">
        <f t="shared" si="173"/>
        <v>-0.80000000000000071</v>
      </c>
    </row>
    <row r="832" spans="1:10" ht="51">
      <c r="A832" s="10" t="s">
        <v>426</v>
      </c>
      <c r="B832" s="106">
        <v>873</v>
      </c>
      <c r="C832" s="87" t="s">
        <v>6</v>
      </c>
      <c r="D832" s="87" t="s">
        <v>21</v>
      </c>
      <c r="E832" s="31" t="s">
        <v>286</v>
      </c>
      <c r="F832" s="31">
        <v>300</v>
      </c>
      <c r="G832" s="5">
        <v>3433</v>
      </c>
      <c r="H832" s="5">
        <v>3401.8</v>
      </c>
      <c r="I832" s="11">
        <f t="shared" si="172"/>
        <v>99.091173900378678</v>
      </c>
      <c r="J832" s="35">
        <f t="shared" si="173"/>
        <v>-31.199999999999818</v>
      </c>
    </row>
    <row r="833" spans="1:10" ht="25.5">
      <c r="A833" s="8" t="s">
        <v>289</v>
      </c>
      <c r="B833" s="102">
        <v>873</v>
      </c>
      <c r="C833" s="86" t="s">
        <v>6</v>
      </c>
      <c r="D833" s="86" t="s">
        <v>21</v>
      </c>
      <c r="E833" s="29" t="s">
        <v>288</v>
      </c>
      <c r="F833" s="29"/>
      <c r="G833" s="6">
        <f>SUM(G834)</f>
        <v>1143</v>
      </c>
      <c r="H833" s="6">
        <f>SUM(H834)</f>
        <v>996.6</v>
      </c>
      <c r="I833" s="9">
        <f t="shared" si="172"/>
        <v>87.191601049868765</v>
      </c>
      <c r="J833" s="34">
        <f t="shared" si="173"/>
        <v>-146.39999999999998</v>
      </c>
    </row>
    <row r="834" spans="1:10" ht="38.25">
      <c r="A834" s="10" t="s">
        <v>425</v>
      </c>
      <c r="B834" s="106">
        <v>873</v>
      </c>
      <c r="C834" s="87" t="s">
        <v>6</v>
      </c>
      <c r="D834" s="87" t="s">
        <v>21</v>
      </c>
      <c r="E834" s="31" t="s">
        <v>288</v>
      </c>
      <c r="F834" s="31">
        <v>300</v>
      </c>
      <c r="G834" s="5">
        <v>1143</v>
      </c>
      <c r="H834" s="5">
        <v>996.6</v>
      </c>
      <c r="I834" s="11">
        <f t="shared" si="172"/>
        <v>87.191601049868765</v>
      </c>
      <c r="J834" s="35">
        <f t="shared" si="173"/>
        <v>-146.39999999999998</v>
      </c>
    </row>
    <row r="835" spans="1:10" ht="25.5">
      <c r="A835" s="32" t="s">
        <v>617</v>
      </c>
      <c r="B835" s="102">
        <v>873</v>
      </c>
      <c r="C835" s="86" t="s">
        <v>6</v>
      </c>
      <c r="D835" s="86" t="s">
        <v>21</v>
      </c>
      <c r="E835" s="29" t="s">
        <v>684</v>
      </c>
      <c r="F835" s="29"/>
      <c r="G835" s="6">
        <f>G836</f>
        <v>22370.400000000001</v>
      </c>
      <c r="H835" s="6">
        <f>H836</f>
        <v>22339.599999999999</v>
      </c>
      <c r="I835" s="9">
        <f t="shared" si="172"/>
        <v>99.862318063154873</v>
      </c>
      <c r="J835" s="34">
        <f t="shared" si="173"/>
        <v>-30.80000000000291</v>
      </c>
    </row>
    <row r="836" spans="1:10" ht="51">
      <c r="A836" s="8" t="s">
        <v>291</v>
      </c>
      <c r="B836" s="102">
        <v>873</v>
      </c>
      <c r="C836" s="86" t="s">
        <v>6</v>
      </c>
      <c r="D836" s="86" t="s">
        <v>21</v>
      </c>
      <c r="E836" s="29" t="s">
        <v>290</v>
      </c>
      <c r="F836" s="29"/>
      <c r="G836" s="6">
        <f>SUM(G837:G838)</f>
        <v>22370.400000000001</v>
      </c>
      <c r="H836" s="6">
        <f>SUM(H837:H838)</f>
        <v>22339.599999999999</v>
      </c>
      <c r="I836" s="9">
        <f t="shared" si="172"/>
        <v>99.862318063154873</v>
      </c>
      <c r="J836" s="34">
        <f t="shared" si="173"/>
        <v>-30.80000000000291</v>
      </c>
    </row>
    <row r="837" spans="1:10" ht="89.25">
      <c r="A837" s="10" t="s">
        <v>476</v>
      </c>
      <c r="B837" s="106">
        <v>873</v>
      </c>
      <c r="C837" s="87" t="s">
        <v>6</v>
      </c>
      <c r="D837" s="87" t="s">
        <v>21</v>
      </c>
      <c r="E837" s="31" t="s">
        <v>290</v>
      </c>
      <c r="F837" s="31">
        <v>200</v>
      </c>
      <c r="G837" s="5">
        <v>181</v>
      </c>
      <c r="H837" s="5">
        <v>179.8</v>
      </c>
      <c r="I837" s="11">
        <f t="shared" si="172"/>
        <v>99.337016574585647</v>
      </c>
      <c r="J837" s="35">
        <f t="shared" si="173"/>
        <v>-1.1999999999999886</v>
      </c>
    </row>
    <row r="838" spans="1:10" ht="76.5">
      <c r="A838" s="10" t="s">
        <v>428</v>
      </c>
      <c r="B838" s="106">
        <v>873</v>
      </c>
      <c r="C838" s="87" t="s">
        <v>6</v>
      </c>
      <c r="D838" s="87" t="s">
        <v>21</v>
      </c>
      <c r="E838" s="31" t="s">
        <v>290</v>
      </c>
      <c r="F838" s="31">
        <v>300</v>
      </c>
      <c r="G838" s="5">
        <v>22189.4</v>
      </c>
      <c r="H838" s="5">
        <v>22159.8</v>
      </c>
      <c r="I838" s="11">
        <f t="shared" si="172"/>
        <v>99.866602972590499</v>
      </c>
      <c r="J838" s="35">
        <f t="shared" si="173"/>
        <v>-29.600000000002183</v>
      </c>
    </row>
    <row r="839" spans="1:10" ht="25.5">
      <c r="A839" s="8" t="s">
        <v>205</v>
      </c>
      <c r="B839" s="102">
        <v>873</v>
      </c>
      <c r="C839" s="86" t="s">
        <v>6</v>
      </c>
      <c r="D839" s="86" t="s">
        <v>113</v>
      </c>
      <c r="E839" s="29"/>
      <c r="F839" s="29"/>
      <c r="G839" s="6">
        <f>G840+G869</f>
        <v>11761.2</v>
      </c>
      <c r="H839" s="6">
        <f>H840+H869</f>
        <v>11613.199999999999</v>
      </c>
      <c r="I839" s="9">
        <f t="shared" si="172"/>
        <v>98.741625004251262</v>
      </c>
      <c r="J839" s="34">
        <f t="shared" si="173"/>
        <v>-148.00000000000182</v>
      </c>
    </row>
    <row r="840" spans="1:10" ht="38.25">
      <c r="A840" s="14" t="s">
        <v>543</v>
      </c>
      <c r="B840" s="102">
        <v>873</v>
      </c>
      <c r="C840" s="86" t="s">
        <v>6</v>
      </c>
      <c r="D840" s="86" t="s">
        <v>113</v>
      </c>
      <c r="E840" s="29" t="s">
        <v>21</v>
      </c>
      <c r="F840" s="29"/>
      <c r="G840" s="6">
        <f>G841+G847+G851</f>
        <v>11746.2</v>
      </c>
      <c r="H840" s="6">
        <f>H841+H847+H851</f>
        <v>11598.4</v>
      </c>
      <c r="I840" s="9">
        <f t="shared" si="172"/>
        <v>98.741720726703093</v>
      </c>
      <c r="J840" s="34">
        <f t="shared" si="173"/>
        <v>-147.80000000000109</v>
      </c>
    </row>
    <row r="841" spans="1:10" ht="40.5">
      <c r="A841" s="17" t="s">
        <v>896</v>
      </c>
      <c r="B841" s="102">
        <v>873</v>
      </c>
      <c r="C841" s="86" t="s">
        <v>6</v>
      </c>
      <c r="D841" s="86" t="s">
        <v>113</v>
      </c>
      <c r="E841" s="29" t="s">
        <v>552</v>
      </c>
      <c r="F841" s="29"/>
      <c r="G841" s="6">
        <f>G842</f>
        <v>62</v>
      </c>
      <c r="H841" s="6">
        <f>H842</f>
        <v>61.9</v>
      </c>
      <c r="I841" s="9">
        <f t="shared" si="172"/>
        <v>99.838709677419359</v>
      </c>
      <c r="J841" s="34">
        <f t="shared" si="173"/>
        <v>-0.10000000000000142</v>
      </c>
    </row>
    <row r="842" spans="1:10" ht="38.25">
      <c r="A842" s="32" t="s">
        <v>610</v>
      </c>
      <c r="B842" s="102">
        <v>873</v>
      </c>
      <c r="C842" s="86" t="s">
        <v>6</v>
      </c>
      <c r="D842" s="86" t="s">
        <v>113</v>
      </c>
      <c r="E842" s="29" t="s">
        <v>671</v>
      </c>
      <c r="F842" s="29"/>
      <c r="G842" s="6">
        <f>G843+G845</f>
        <v>62</v>
      </c>
      <c r="H842" s="6">
        <f>H843+H845</f>
        <v>61.9</v>
      </c>
      <c r="I842" s="9">
        <f t="shared" si="172"/>
        <v>99.838709677419359</v>
      </c>
      <c r="J842" s="34">
        <f t="shared" si="173"/>
        <v>-0.10000000000000142</v>
      </c>
    </row>
    <row r="843" spans="1:10" ht="25.5">
      <c r="A843" s="8" t="s">
        <v>34</v>
      </c>
      <c r="B843" s="102">
        <v>873</v>
      </c>
      <c r="C843" s="86" t="s">
        <v>6</v>
      </c>
      <c r="D843" s="86" t="s">
        <v>113</v>
      </c>
      <c r="E843" s="29" t="s">
        <v>807</v>
      </c>
      <c r="F843" s="29"/>
      <c r="G843" s="6">
        <f>G844</f>
        <v>50</v>
      </c>
      <c r="H843" s="6">
        <f>H844</f>
        <v>50</v>
      </c>
      <c r="I843" s="9">
        <f t="shared" si="172"/>
        <v>100</v>
      </c>
      <c r="J843" s="34">
        <f t="shared" si="173"/>
        <v>0</v>
      </c>
    </row>
    <row r="844" spans="1:10" ht="51">
      <c r="A844" s="10" t="s">
        <v>351</v>
      </c>
      <c r="B844" s="106">
        <v>873</v>
      </c>
      <c r="C844" s="87" t="s">
        <v>6</v>
      </c>
      <c r="D844" s="87" t="s">
        <v>113</v>
      </c>
      <c r="E844" s="31" t="s">
        <v>807</v>
      </c>
      <c r="F844" s="31" t="s">
        <v>318</v>
      </c>
      <c r="G844" s="5">
        <v>50</v>
      </c>
      <c r="H844" s="5">
        <v>50</v>
      </c>
      <c r="I844" s="9">
        <f t="shared" si="172"/>
        <v>100</v>
      </c>
      <c r="J844" s="34">
        <f t="shared" si="173"/>
        <v>0</v>
      </c>
    </row>
    <row r="845" spans="1:10">
      <c r="A845" s="8" t="s">
        <v>40</v>
      </c>
      <c r="B845" s="102">
        <v>873</v>
      </c>
      <c r="C845" s="86" t="s">
        <v>6</v>
      </c>
      <c r="D845" s="86" t="s">
        <v>113</v>
      </c>
      <c r="E845" s="29" t="s">
        <v>143</v>
      </c>
      <c r="F845" s="29"/>
      <c r="G845" s="6">
        <f>SUM(G846)</f>
        <v>12</v>
      </c>
      <c r="H845" s="6">
        <f>SUM(H846)</f>
        <v>11.9</v>
      </c>
      <c r="I845" s="9">
        <f t="shared" si="172"/>
        <v>99.166666666666671</v>
      </c>
      <c r="J845" s="34">
        <f t="shared" si="173"/>
        <v>-9.9999999999999645E-2</v>
      </c>
    </row>
    <row r="846" spans="1:10" ht="38.25">
      <c r="A846" s="10" t="s">
        <v>349</v>
      </c>
      <c r="B846" s="106">
        <v>873</v>
      </c>
      <c r="C846" s="87" t="s">
        <v>6</v>
      </c>
      <c r="D846" s="87" t="s">
        <v>113</v>
      </c>
      <c r="E846" s="31" t="s">
        <v>143</v>
      </c>
      <c r="F846" s="31">
        <v>200</v>
      </c>
      <c r="G846" s="5">
        <v>12</v>
      </c>
      <c r="H846" s="5">
        <v>11.9</v>
      </c>
      <c r="I846" s="11">
        <f t="shared" si="172"/>
        <v>99.166666666666671</v>
      </c>
      <c r="J846" s="35">
        <f t="shared" si="173"/>
        <v>-9.9999999999999645E-2</v>
      </c>
    </row>
    <row r="847" spans="1:10" ht="40.5">
      <c r="A847" s="17" t="s">
        <v>574</v>
      </c>
      <c r="B847" s="102">
        <v>873</v>
      </c>
      <c r="C847" s="86" t="s">
        <v>6</v>
      </c>
      <c r="D847" s="86" t="s">
        <v>113</v>
      </c>
      <c r="E847" s="29" t="s">
        <v>575</v>
      </c>
      <c r="F847" s="29"/>
      <c r="G847" s="6">
        <f>G849</f>
        <v>593</v>
      </c>
      <c r="H847" s="6">
        <f>H849</f>
        <v>593</v>
      </c>
      <c r="I847" s="9">
        <f t="shared" si="172"/>
        <v>100</v>
      </c>
      <c r="J847" s="34">
        <f t="shared" si="173"/>
        <v>0</v>
      </c>
    </row>
    <row r="848" spans="1:10" ht="51">
      <c r="A848" s="32" t="s">
        <v>618</v>
      </c>
      <c r="B848" s="102">
        <v>873</v>
      </c>
      <c r="C848" s="86" t="s">
        <v>6</v>
      </c>
      <c r="D848" s="86" t="s">
        <v>113</v>
      </c>
      <c r="E848" s="29" t="s">
        <v>687</v>
      </c>
      <c r="F848" s="29"/>
      <c r="G848" s="6">
        <f>SUM(G849)</f>
        <v>593</v>
      </c>
      <c r="H848" s="6">
        <f>SUM(H849)</f>
        <v>593</v>
      </c>
      <c r="I848" s="9">
        <f t="shared" si="172"/>
        <v>100</v>
      </c>
      <c r="J848" s="34">
        <f t="shared" si="173"/>
        <v>0</v>
      </c>
    </row>
    <row r="849" spans="1:10">
      <c r="A849" s="8" t="s">
        <v>159</v>
      </c>
      <c r="B849" s="102">
        <v>873</v>
      </c>
      <c r="C849" s="86" t="s">
        <v>6</v>
      </c>
      <c r="D849" s="86" t="s">
        <v>113</v>
      </c>
      <c r="E849" s="29" t="s">
        <v>292</v>
      </c>
      <c r="F849" s="29"/>
      <c r="G849" s="6">
        <f>SUM(G850)</f>
        <v>593</v>
      </c>
      <c r="H849" s="6">
        <f>SUM(H850)</f>
        <v>593</v>
      </c>
      <c r="I849" s="9">
        <f t="shared" si="172"/>
        <v>100</v>
      </c>
      <c r="J849" s="34">
        <f t="shared" si="173"/>
        <v>0</v>
      </c>
    </row>
    <row r="850" spans="1:10" ht="51">
      <c r="A850" s="10" t="s">
        <v>370</v>
      </c>
      <c r="B850" s="106">
        <v>873</v>
      </c>
      <c r="C850" s="87" t="s">
        <v>6</v>
      </c>
      <c r="D850" s="87" t="s">
        <v>113</v>
      </c>
      <c r="E850" s="31" t="s">
        <v>292</v>
      </c>
      <c r="F850" s="31">
        <v>600</v>
      </c>
      <c r="G850" s="5">
        <v>593</v>
      </c>
      <c r="H850" s="5">
        <v>593</v>
      </c>
      <c r="I850" s="11">
        <f t="shared" si="172"/>
        <v>100</v>
      </c>
      <c r="J850" s="35">
        <f t="shared" si="173"/>
        <v>0</v>
      </c>
    </row>
    <row r="851" spans="1:10" ht="27">
      <c r="A851" s="17" t="s">
        <v>491</v>
      </c>
      <c r="B851" s="102">
        <v>873</v>
      </c>
      <c r="C851" s="86" t="s">
        <v>6</v>
      </c>
      <c r="D851" s="86" t="s">
        <v>113</v>
      </c>
      <c r="E851" s="29" t="s">
        <v>556</v>
      </c>
      <c r="F851" s="29"/>
      <c r="G851" s="6">
        <f>G852+G856+G860+G863+G866</f>
        <v>11091.2</v>
      </c>
      <c r="H851" s="6">
        <f>H852+H856+H860+H863+H866</f>
        <v>10943.5</v>
      </c>
      <c r="I851" s="9">
        <f t="shared" si="172"/>
        <v>98.668313618003452</v>
      </c>
      <c r="J851" s="34">
        <f t="shared" si="173"/>
        <v>-147.70000000000073</v>
      </c>
    </row>
    <row r="852" spans="1:10" ht="38.25">
      <c r="A852" s="32" t="s">
        <v>619</v>
      </c>
      <c r="B852" s="102">
        <v>873</v>
      </c>
      <c r="C852" s="86" t="s">
        <v>6</v>
      </c>
      <c r="D852" s="86" t="s">
        <v>113</v>
      </c>
      <c r="E852" s="29" t="s">
        <v>688</v>
      </c>
      <c r="F852" s="29"/>
      <c r="G852" s="6">
        <f>G853</f>
        <v>8832</v>
      </c>
      <c r="H852" s="6">
        <f>H853</f>
        <v>8801</v>
      </c>
      <c r="I852" s="9">
        <f t="shared" si="172"/>
        <v>99.649003623188406</v>
      </c>
      <c r="J852" s="34">
        <f t="shared" si="173"/>
        <v>-31</v>
      </c>
    </row>
    <row r="853" spans="1:10" ht="25.5">
      <c r="A853" s="8" t="s">
        <v>294</v>
      </c>
      <c r="B853" s="102">
        <v>873</v>
      </c>
      <c r="C853" s="86" t="s">
        <v>6</v>
      </c>
      <c r="D853" s="86" t="s">
        <v>113</v>
      </c>
      <c r="E853" s="29" t="s">
        <v>293</v>
      </c>
      <c r="F853" s="29"/>
      <c r="G853" s="6">
        <f>SUM(G854:G855)</f>
        <v>8832</v>
      </c>
      <c r="H853" s="6">
        <f>SUM(H854:H855)</f>
        <v>8801</v>
      </c>
      <c r="I853" s="9">
        <f t="shared" si="172"/>
        <v>99.649003623188406</v>
      </c>
      <c r="J853" s="34">
        <f t="shared" si="173"/>
        <v>-31</v>
      </c>
    </row>
    <row r="854" spans="1:10" ht="102">
      <c r="A854" s="10" t="s">
        <v>339</v>
      </c>
      <c r="B854" s="106">
        <v>873</v>
      </c>
      <c r="C854" s="87" t="s">
        <v>6</v>
      </c>
      <c r="D854" s="87" t="s">
        <v>113</v>
      </c>
      <c r="E854" s="31" t="s">
        <v>293</v>
      </c>
      <c r="F854" s="31">
        <v>100</v>
      </c>
      <c r="G854" s="5">
        <v>8686</v>
      </c>
      <c r="H854" s="5">
        <v>8656.2000000000007</v>
      </c>
      <c r="I854" s="11">
        <f t="shared" si="172"/>
        <v>99.656919180290132</v>
      </c>
      <c r="J854" s="35">
        <f t="shared" si="173"/>
        <v>-29.799999999999272</v>
      </c>
    </row>
    <row r="855" spans="1:10" ht="51">
      <c r="A855" s="10" t="s">
        <v>480</v>
      </c>
      <c r="B855" s="106">
        <v>873</v>
      </c>
      <c r="C855" s="87" t="s">
        <v>6</v>
      </c>
      <c r="D855" s="87" t="s">
        <v>113</v>
      </c>
      <c r="E855" s="31" t="s">
        <v>293</v>
      </c>
      <c r="F855" s="31">
        <v>200</v>
      </c>
      <c r="G855" s="5">
        <v>146</v>
      </c>
      <c r="H855" s="5">
        <v>144.80000000000001</v>
      </c>
      <c r="I855" s="11">
        <f t="shared" si="172"/>
        <v>99.178082191780831</v>
      </c>
      <c r="J855" s="35">
        <f t="shared" si="173"/>
        <v>-1.1999999999999886</v>
      </c>
    </row>
    <row r="856" spans="1:10" ht="63.75">
      <c r="A856" s="32" t="s">
        <v>620</v>
      </c>
      <c r="B856" s="102">
        <v>873</v>
      </c>
      <c r="C856" s="86" t="s">
        <v>6</v>
      </c>
      <c r="D856" s="86" t="s">
        <v>113</v>
      </c>
      <c r="E856" s="29" t="s">
        <v>689</v>
      </c>
      <c r="F856" s="29"/>
      <c r="G856" s="6">
        <f>G857</f>
        <v>781</v>
      </c>
      <c r="H856" s="6">
        <f>H857</f>
        <v>671.7</v>
      </c>
      <c r="I856" s="9">
        <f t="shared" si="172"/>
        <v>86.005121638924464</v>
      </c>
      <c r="J856" s="34">
        <f t="shared" si="173"/>
        <v>-109.29999999999995</v>
      </c>
    </row>
    <row r="857" spans="1:10" ht="63.75">
      <c r="A857" s="8" t="s">
        <v>296</v>
      </c>
      <c r="B857" s="102">
        <v>873</v>
      </c>
      <c r="C857" s="86" t="s">
        <v>6</v>
      </c>
      <c r="D857" s="86" t="s">
        <v>113</v>
      </c>
      <c r="E857" s="29" t="s">
        <v>295</v>
      </c>
      <c r="F857" s="29"/>
      <c r="G857" s="6">
        <f>SUM(G858:G859)</f>
        <v>781</v>
      </c>
      <c r="H857" s="6">
        <f>SUM(H858:H859)</f>
        <v>671.7</v>
      </c>
      <c r="I857" s="9">
        <f t="shared" si="172"/>
        <v>86.005121638924464</v>
      </c>
      <c r="J857" s="34">
        <f t="shared" si="173"/>
        <v>-109.29999999999995</v>
      </c>
    </row>
    <row r="858" spans="1:10" ht="127.5">
      <c r="A858" s="10" t="s">
        <v>340</v>
      </c>
      <c r="B858" s="106">
        <v>873</v>
      </c>
      <c r="C858" s="87" t="s">
        <v>6</v>
      </c>
      <c r="D858" s="87" t="s">
        <v>113</v>
      </c>
      <c r="E858" s="31" t="s">
        <v>295</v>
      </c>
      <c r="F858" s="31">
        <v>100</v>
      </c>
      <c r="G858" s="5">
        <v>777</v>
      </c>
      <c r="H858" s="5">
        <v>667.7</v>
      </c>
      <c r="I858" s="11">
        <f t="shared" si="172"/>
        <v>85.933075933075941</v>
      </c>
      <c r="J858" s="35">
        <f t="shared" si="173"/>
        <v>-109.29999999999995</v>
      </c>
    </row>
    <row r="859" spans="1:10" ht="89.25">
      <c r="A859" s="10" t="s">
        <v>479</v>
      </c>
      <c r="B859" s="106">
        <v>873</v>
      </c>
      <c r="C859" s="87" t="s">
        <v>6</v>
      </c>
      <c r="D859" s="87" t="s">
        <v>113</v>
      </c>
      <c r="E859" s="31" t="s">
        <v>295</v>
      </c>
      <c r="F859" s="31">
        <v>200</v>
      </c>
      <c r="G859" s="5">
        <v>4</v>
      </c>
      <c r="H859" s="5">
        <v>4</v>
      </c>
      <c r="I859" s="11">
        <f t="shared" si="172"/>
        <v>100</v>
      </c>
      <c r="J859" s="35">
        <f t="shared" si="173"/>
        <v>0</v>
      </c>
    </row>
    <row r="860" spans="1:10" ht="38.25">
      <c r="A860" s="32" t="s">
        <v>621</v>
      </c>
      <c r="B860" s="102">
        <v>873</v>
      </c>
      <c r="C860" s="86" t="s">
        <v>6</v>
      </c>
      <c r="D860" s="86" t="s">
        <v>113</v>
      </c>
      <c r="E860" s="29" t="s">
        <v>690</v>
      </c>
      <c r="F860" s="29"/>
      <c r="G860" s="6">
        <f>SUM(G861)</f>
        <v>448</v>
      </c>
      <c r="H860" s="6">
        <f>SUM(H861)</f>
        <v>441.8</v>
      </c>
      <c r="I860" s="9">
        <f t="shared" si="172"/>
        <v>98.616071428571431</v>
      </c>
      <c r="J860" s="34">
        <f t="shared" si="173"/>
        <v>-6.1999999999999886</v>
      </c>
    </row>
    <row r="861" spans="1:10" ht="38.25">
      <c r="A861" s="8" t="s">
        <v>298</v>
      </c>
      <c r="B861" s="102">
        <v>873</v>
      </c>
      <c r="C861" s="86" t="s">
        <v>6</v>
      </c>
      <c r="D861" s="86" t="s">
        <v>113</v>
      </c>
      <c r="E861" s="29" t="s">
        <v>297</v>
      </c>
      <c r="F861" s="29"/>
      <c r="G861" s="6">
        <f>SUM(G862)</f>
        <v>448</v>
      </c>
      <c r="H861" s="6">
        <f>SUM(H862)</f>
        <v>441.8</v>
      </c>
      <c r="I861" s="9">
        <f t="shared" si="172"/>
        <v>98.616071428571431</v>
      </c>
      <c r="J861" s="34">
        <f t="shared" si="173"/>
        <v>-6.1999999999999886</v>
      </c>
    </row>
    <row r="862" spans="1:10" ht="114.75">
      <c r="A862" s="10" t="s">
        <v>341</v>
      </c>
      <c r="B862" s="106">
        <v>873</v>
      </c>
      <c r="C862" s="87" t="s">
        <v>6</v>
      </c>
      <c r="D862" s="87" t="s">
        <v>113</v>
      </c>
      <c r="E862" s="31" t="s">
        <v>297</v>
      </c>
      <c r="F862" s="31">
        <v>100</v>
      </c>
      <c r="G862" s="5">
        <v>448</v>
      </c>
      <c r="H862" s="5">
        <v>441.8</v>
      </c>
      <c r="I862" s="11">
        <f t="shared" si="172"/>
        <v>98.616071428571431</v>
      </c>
      <c r="J862" s="35">
        <f t="shared" si="173"/>
        <v>-6.1999999999999886</v>
      </c>
    </row>
    <row r="863" spans="1:10" ht="51">
      <c r="A863" s="32" t="s">
        <v>622</v>
      </c>
      <c r="B863" s="102">
        <v>873</v>
      </c>
      <c r="C863" s="86" t="s">
        <v>6</v>
      </c>
      <c r="D863" s="86" t="s">
        <v>113</v>
      </c>
      <c r="E863" s="29" t="s">
        <v>691</v>
      </c>
      <c r="F863" s="29"/>
      <c r="G863" s="6">
        <f>SUM(G864)</f>
        <v>1029</v>
      </c>
      <c r="H863" s="6">
        <f>SUM(H864)</f>
        <v>1027.8</v>
      </c>
      <c r="I863" s="9">
        <f t="shared" si="172"/>
        <v>99.883381924198247</v>
      </c>
      <c r="J863" s="34">
        <f t="shared" si="173"/>
        <v>-1.2000000000000455</v>
      </c>
    </row>
    <row r="864" spans="1:10" ht="38.25">
      <c r="A864" s="8" t="s">
        <v>300</v>
      </c>
      <c r="B864" s="102">
        <v>873</v>
      </c>
      <c r="C864" s="86" t="s">
        <v>6</v>
      </c>
      <c r="D864" s="86" t="s">
        <v>113</v>
      </c>
      <c r="E864" s="29" t="s">
        <v>299</v>
      </c>
      <c r="F864" s="29"/>
      <c r="G864" s="6">
        <f>SUM(G865)</f>
        <v>1029</v>
      </c>
      <c r="H864" s="6">
        <f>SUM(H865)</f>
        <v>1027.8</v>
      </c>
      <c r="I864" s="9">
        <f t="shared" si="172"/>
        <v>99.883381924198247</v>
      </c>
      <c r="J864" s="34">
        <f t="shared" si="173"/>
        <v>-1.2000000000000455</v>
      </c>
    </row>
    <row r="865" spans="1:10" ht="114.75">
      <c r="A865" s="10" t="s">
        <v>342</v>
      </c>
      <c r="B865" s="106">
        <v>873</v>
      </c>
      <c r="C865" s="87" t="s">
        <v>6</v>
      </c>
      <c r="D865" s="87" t="s">
        <v>113</v>
      </c>
      <c r="E865" s="31" t="s">
        <v>299</v>
      </c>
      <c r="F865" s="31">
        <v>100</v>
      </c>
      <c r="G865" s="5">
        <v>1029</v>
      </c>
      <c r="H865" s="5">
        <v>1027.8</v>
      </c>
      <c r="I865" s="11">
        <f t="shared" si="172"/>
        <v>99.883381924198247</v>
      </c>
      <c r="J865" s="35">
        <f t="shared" si="173"/>
        <v>-1.2000000000000455</v>
      </c>
    </row>
    <row r="866" spans="1:10" ht="38.25">
      <c r="A866" s="32" t="s">
        <v>623</v>
      </c>
      <c r="B866" s="102">
        <v>873</v>
      </c>
      <c r="C866" s="86" t="s">
        <v>6</v>
      </c>
      <c r="D866" s="86" t="s">
        <v>113</v>
      </c>
      <c r="E866" s="29" t="s">
        <v>692</v>
      </c>
      <c r="F866" s="29"/>
      <c r="G866" s="6">
        <f>SUM(G867)</f>
        <v>1.2</v>
      </c>
      <c r="H866" s="6">
        <f>SUM(H867)</f>
        <v>1.2</v>
      </c>
      <c r="I866" s="9">
        <f t="shared" si="172"/>
        <v>100</v>
      </c>
      <c r="J866" s="34">
        <f t="shared" si="173"/>
        <v>0</v>
      </c>
    </row>
    <row r="867" spans="1:10" ht="25.5">
      <c r="A867" s="8" t="s">
        <v>302</v>
      </c>
      <c r="B867" s="102">
        <v>873</v>
      </c>
      <c r="C867" s="86" t="s">
        <v>6</v>
      </c>
      <c r="D867" s="86" t="s">
        <v>113</v>
      </c>
      <c r="E867" s="29" t="s">
        <v>301</v>
      </c>
      <c r="F867" s="29"/>
      <c r="G867" s="6">
        <f>SUM(G868)</f>
        <v>1.2</v>
      </c>
      <c r="H867" s="6">
        <f>SUM(H868)</f>
        <v>1.2</v>
      </c>
      <c r="I867" s="9">
        <f t="shared" si="172"/>
        <v>100</v>
      </c>
      <c r="J867" s="34">
        <f t="shared" si="173"/>
        <v>0</v>
      </c>
    </row>
    <row r="868" spans="1:10" ht="51">
      <c r="A868" s="10" t="s">
        <v>481</v>
      </c>
      <c r="B868" s="106">
        <v>873</v>
      </c>
      <c r="C868" s="87" t="s">
        <v>6</v>
      </c>
      <c r="D868" s="87" t="s">
        <v>113</v>
      </c>
      <c r="E868" s="31" t="s">
        <v>301</v>
      </c>
      <c r="F868" s="31">
        <v>200</v>
      </c>
      <c r="G868" s="5">
        <v>1.2</v>
      </c>
      <c r="H868" s="5">
        <v>1.2</v>
      </c>
      <c r="I868" s="11">
        <f t="shared" si="172"/>
        <v>100</v>
      </c>
      <c r="J868" s="35">
        <f t="shared" si="173"/>
        <v>0</v>
      </c>
    </row>
    <row r="869" spans="1:10" ht="38.25">
      <c r="A869" s="8" t="s">
        <v>946</v>
      </c>
      <c r="B869" s="102">
        <v>873</v>
      </c>
      <c r="C869" s="86" t="s">
        <v>6</v>
      </c>
      <c r="D869" s="86" t="s">
        <v>113</v>
      </c>
      <c r="E869" s="29" t="s">
        <v>35</v>
      </c>
      <c r="F869" s="31"/>
      <c r="G869" s="6">
        <f t="shared" ref="G869:H872" si="178">G870</f>
        <v>15</v>
      </c>
      <c r="H869" s="6">
        <f t="shared" si="178"/>
        <v>14.8</v>
      </c>
      <c r="I869" s="9">
        <f t="shared" ref="I869:I873" si="179">H869/G869*100</f>
        <v>98.666666666666671</v>
      </c>
      <c r="J869" s="34">
        <f t="shared" ref="J869:J873" si="180">H869-G869</f>
        <v>-0.19999999999999929</v>
      </c>
    </row>
    <row r="870" spans="1:10" ht="25.5">
      <c r="A870" s="8" t="s">
        <v>959</v>
      </c>
      <c r="B870" s="102">
        <v>873</v>
      </c>
      <c r="C870" s="86" t="s">
        <v>6</v>
      </c>
      <c r="D870" s="86" t="s">
        <v>113</v>
      </c>
      <c r="E870" s="29" t="s">
        <v>771</v>
      </c>
      <c r="F870" s="31"/>
      <c r="G870" s="6">
        <f t="shared" si="178"/>
        <v>15</v>
      </c>
      <c r="H870" s="6">
        <f t="shared" si="178"/>
        <v>14.8</v>
      </c>
      <c r="I870" s="9">
        <f t="shared" si="179"/>
        <v>98.666666666666671</v>
      </c>
      <c r="J870" s="34">
        <f t="shared" si="180"/>
        <v>-0.19999999999999929</v>
      </c>
    </row>
    <row r="871" spans="1:10" ht="38.25">
      <c r="A871" s="8" t="s">
        <v>962</v>
      </c>
      <c r="B871" s="102">
        <v>873</v>
      </c>
      <c r="C871" s="86" t="s">
        <v>6</v>
      </c>
      <c r="D871" s="86" t="s">
        <v>113</v>
      </c>
      <c r="E871" s="29" t="s">
        <v>814</v>
      </c>
      <c r="F871" s="31"/>
      <c r="G871" s="6">
        <f t="shared" si="178"/>
        <v>15</v>
      </c>
      <c r="H871" s="6">
        <f t="shared" si="178"/>
        <v>14.8</v>
      </c>
      <c r="I871" s="9">
        <f t="shared" si="179"/>
        <v>98.666666666666671</v>
      </c>
      <c r="J871" s="34">
        <f t="shared" si="180"/>
        <v>-0.19999999999999929</v>
      </c>
    </row>
    <row r="872" spans="1:10">
      <c r="A872" s="8" t="s">
        <v>40</v>
      </c>
      <c r="B872" s="102">
        <v>873</v>
      </c>
      <c r="C872" s="86" t="s">
        <v>6</v>
      </c>
      <c r="D872" s="86" t="s">
        <v>113</v>
      </c>
      <c r="E872" s="29" t="s">
        <v>815</v>
      </c>
      <c r="F872" s="29"/>
      <c r="G872" s="6">
        <f t="shared" si="178"/>
        <v>15</v>
      </c>
      <c r="H872" s="6">
        <f t="shared" si="178"/>
        <v>14.8</v>
      </c>
      <c r="I872" s="9">
        <f t="shared" si="179"/>
        <v>98.666666666666671</v>
      </c>
      <c r="J872" s="34">
        <f t="shared" si="180"/>
        <v>-0.19999999999999929</v>
      </c>
    </row>
    <row r="873" spans="1:10" ht="39" thickBot="1">
      <c r="A873" s="60" t="s">
        <v>349</v>
      </c>
      <c r="B873" s="107">
        <v>873</v>
      </c>
      <c r="C873" s="88" t="s">
        <v>6</v>
      </c>
      <c r="D873" s="88" t="s">
        <v>113</v>
      </c>
      <c r="E873" s="72" t="s">
        <v>815</v>
      </c>
      <c r="F873" s="72" t="s">
        <v>318</v>
      </c>
      <c r="G873" s="61">
        <v>15</v>
      </c>
      <c r="H873" s="61">
        <v>14.8</v>
      </c>
      <c r="I873" s="62">
        <f t="shared" si="179"/>
        <v>98.666666666666671</v>
      </c>
      <c r="J873" s="63">
        <f t="shared" si="180"/>
        <v>-0.19999999999999929</v>
      </c>
    </row>
    <row r="874" spans="1:10" ht="39" thickBot="1">
      <c r="A874" s="73" t="s">
        <v>963</v>
      </c>
      <c r="B874" s="104">
        <v>874</v>
      </c>
      <c r="C874" s="83"/>
      <c r="D874" s="83"/>
      <c r="E874" s="96"/>
      <c r="F874" s="96"/>
      <c r="G874" s="74">
        <f>G875+G901</f>
        <v>44232.6</v>
      </c>
      <c r="H874" s="74">
        <f>H875+H901</f>
        <v>42984.800000000003</v>
      </c>
      <c r="I874" s="70">
        <f t="shared" ref="I874" si="181">H874/G874*100</f>
        <v>97.179003721237294</v>
      </c>
      <c r="J874" s="71">
        <f t="shared" ref="J874" si="182">H874-G874</f>
        <v>-1247.7999999999956</v>
      </c>
    </row>
    <row r="875" spans="1:10">
      <c r="A875" s="64" t="s">
        <v>121</v>
      </c>
      <c r="B875" s="105"/>
      <c r="C875" s="85" t="s">
        <v>120</v>
      </c>
      <c r="D875" s="85"/>
      <c r="E875" s="95"/>
      <c r="F875" s="95"/>
      <c r="G875" s="65">
        <f>G882+G876</f>
        <v>4523.5999999999995</v>
      </c>
      <c r="H875" s="65">
        <f>H882+H876</f>
        <v>4318.6000000000004</v>
      </c>
      <c r="I875" s="66">
        <f t="shared" ref="I875" si="183">H875/G875*100</f>
        <v>95.468211159253713</v>
      </c>
      <c r="J875" s="67">
        <f t="shared" ref="J875" si="184">H875-G875</f>
        <v>-204.99999999999909</v>
      </c>
    </row>
    <row r="876" spans="1:10" ht="38.25">
      <c r="A876" s="8" t="s">
        <v>129</v>
      </c>
      <c r="B876" s="102">
        <v>874</v>
      </c>
      <c r="C876" s="86" t="s">
        <v>120</v>
      </c>
      <c r="D876" s="86" t="s">
        <v>28</v>
      </c>
      <c r="E876" s="29"/>
      <c r="F876" s="29"/>
      <c r="G876" s="6">
        <f>G877</f>
        <v>1</v>
      </c>
      <c r="H876" s="6">
        <f>H877</f>
        <v>1</v>
      </c>
      <c r="I876" s="9">
        <f t="shared" ref="I876" si="185">H876/G876*100</f>
        <v>100</v>
      </c>
      <c r="J876" s="34">
        <f t="shared" ref="J876" si="186">H876-G876</f>
        <v>0</v>
      </c>
    </row>
    <row r="877" spans="1:10" ht="38.25">
      <c r="A877" s="14" t="s">
        <v>531</v>
      </c>
      <c r="B877" s="102">
        <v>874</v>
      </c>
      <c r="C877" s="86" t="s">
        <v>120</v>
      </c>
      <c r="D877" s="86" t="s">
        <v>28</v>
      </c>
      <c r="E877" s="29" t="s">
        <v>6</v>
      </c>
      <c r="F877" s="29"/>
      <c r="G877" s="6">
        <f>G878</f>
        <v>1</v>
      </c>
      <c r="H877" s="6">
        <f>H878</f>
        <v>1</v>
      </c>
      <c r="I877" s="9">
        <f t="shared" ref="I877:I900" si="187">H877/G877*100</f>
        <v>100</v>
      </c>
      <c r="J877" s="34">
        <f t="shared" ref="J877:J900" si="188">H877-G877</f>
        <v>0</v>
      </c>
    </row>
    <row r="878" spans="1:10" ht="27">
      <c r="A878" s="15" t="s">
        <v>532</v>
      </c>
      <c r="B878" s="102">
        <v>874</v>
      </c>
      <c r="C878" s="86" t="s">
        <v>120</v>
      </c>
      <c r="D878" s="86" t="s">
        <v>28</v>
      </c>
      <c r="E878" s="29" t="s">
        <v>533</v>
      </c>
      <c r="F878" s="29"/>
      <c r="G878" s="6">
        <f>G880</f>
        <v>1</v>
      </c>
      <c r="H878" s="6">
        <f>H880</f>
        <v>1</v>
      </c>
      <c r="I878" s="9">
        <f t="shared" si="187"/>
        <v>100</v>
      </c>
      <c r="J878" s="34">
        <f t="shared" si="188"/>
        <v>0</v>
      </c>
    </row>
    <row r="879" spans="1:10" ht="38.25">
      <c r="A879" s="32" t="s">
        <v>964</v>
      </c>
      <c r="B879" s="102">
        <v>874</v>
      </c>
      <c r="C879" s="86" t="s">
        <v>120</v>
      </c>
      <c r="D879" s="86" t="s">
        <v>28</v>
      </c>
      <c r="E879" s="29" t="s">
        <v>887</v>
      </c>
      <c r="F879" s="29"/>
      <c r="G879" s="6">
        <f>SUM(G880:G880)</f>
        <v>1</v>
      </c>
      <c r="H879" s="6">
        <f>SUM(H880:H880)</f>
        <v>1</v>
      </c>
      <c r="I879" s="9">
        <f t="shared" si="187"/>
        <v>100</v>
      </c>
      <c r="J879" s="34">
        <f t="shared" si="188"/>
        <v>0</v>
      </c>
    </row>
    <row r="880" spans="1:10" ht="38.25">
      <c r="A880" s="8" t="s">
        <v>131</v>
      </c>
      <c r="B880" s="102">
        <v>874</v>
      </c>
      <c r="C880" s="86" t="s">
        <v>120</v>
      </c>
      <c r="D880" s="86" t="s">
        <v>28</v>
      </c>
      <c r="E880" s="29" t="s">
        <v>130</v>
      </c>
      <c r="F880" s="29"/>
      <c r="G880" s="6">
        <f>SUM(G881:G881)</f>
        <v>1</v>
      </c>
      <c r="H880" s="6">
        <f>SUM(H881:H881)</f>
        <v>1</v>
      </c>
      <c r="I880" s="9">
        <f t="shared" si="187"/>
        <v>100</v>
      </c>
      <c r="J880" s="34">
        <f t="shared" si="188"/>
        <v>0</v>
      </c>
    </row>
    <row r="881" spans="1:10" ht="63.75">
      <c r="A881" s="10" t="s">
        <v>445</v>
      </c>
      <c r="B881" s="106">
        <v>874</v>
      </c>
      <c r="C881" s="87" t="s">
        <v>120</v>
      </c>
      <c r="D881" s="87" t="s">
        <v>28</v>
      </c>
      <c r="E881" s="31" t="s">
        <v>130</v>
      </c>
      <c r="F881" s="31">
        <v>200</v>
      </c>
      <c r="G881" s="5">
        <v>1</v>
      </c>
      <c r="H881" s="5">
        <v>1</v>
      </c>
      <c r="I881" s="11">
        <f t="shared" si="187"/>
        <v>100</v>
      </c>
      <c r="J881" s="35">
        <f t="shared" si="188"/>
        <v>0</v>
      </c>
    </row>
    <row r="882" spans="1:10">
      <c r="A882" s="8" t="s">
        <v>190</v>
      </c>
      <c r="B882" s="102">
        <v>874</v>
      </c>
      <c r="C882" s="86" t="s">
        <v>120</v>
      </c>
      <c r="D882" s="86" t="s">
        <v>120</v>
      </c>
      <c r="E882" s="29"/>
      <c r="F882" s="29"/>
      <c r="G882" s="6">
        <f>G883</f>
        <v>4522.5999999999995</v>
      </c>
      <c r="H882" s="6">
        <f>H883</f>
        <v>4317.6000000000004</v>
      </c>
      <c r="I882" s="9">
        <f t="shared" si="187"/>
        <v>95.467209127493064</v>
      </c>
      <c r="J882" s="34">
        <f t="shared" si="188"/>
        <v>-204.99999999999909</v>
      </c>
    </row>
    <row r="883" spans="1:10" ht="51">
      <c r="A883" s="14" t="s">
        <v>536</v>
      </c>
      <c r="B883" s="102">
        <v>874</v>
      </c>
      <c r="C883" s="86" t="s">
        <v>120</v>
      </c>
      <c r="D883" s="86" t="s">
        <v>120</v>
      </c>
      <c r="E883" s="29" t="s">
        <v>113</v>
      </c>
      <c r="F883" s="29"/>
      <c r="G883" s="6">
        <f>G884</f>
        <v>4522.5999999999995</v>
      </c>
      <c r="H883" s="6">
        <f>H884</f>
        <v>4317.6000000000004</v>
      </c>
      <c r="I883" s="9">
        <f t="shared" si="187"/>
        <v>95.467209127493064</v>
      </c>
      <c r="J883" s="34">
        <f t="shared" si="188"/>
        <v>-204.99999999999909</v>
      </c>
    </row>
    <row r="884" spans="1:10" ht="27">
      <c r="A884" s="23" t="s">
        <v>537</v>
      </c>
      <c r="B884" s="102">
        <v>874</v>
      </c>
      <c r="C884" s="86" t="s">
        <v>120</v>
      </c>
      <c r="D884" s="86" t="s">
        <v>120</v>
      </c>
      <c r="E884" s="29" t="s">
        <v>538</v>
      </c>
      <c r="F884" s="29"/>
      <c r="G884" s="6">
        <f>G885+G890+G898</f>
        <v>4522.5999999999995</v>
      </c>
      <c r="H884" s="6">
        <f>H885+H890+H898</f>
        <v>4317.6000000000004</v>
      </c>
      <c r="I884" s="9">
        <f t="shared" si="187"/>
        <v>95.467209127493064</v>
      </c>
      <c r="J884" s="34">
        <f t="shared" si="188"/>
        <v>-204.99999999999909</v>
      </c>
    </row>
    <row r="885" spans="1:10" ht="63.75">
      <c r="A885" s="32" t="s">
        <v>965</v>
      </c>
      <c r="B885" s="102">
        <v>874</v>
      </c>
      <c r="C885" s="86" t="s">
        <v>120</v>
      </c>
      <c r="D885" s="86" t="s">
        <v>120</v>
      </c>
      <c r="E885" s="29" t="s">
        <v>656</v>
      </c>
      <c r="F885" s="29"/>
      <c r="G885" s="6">
        <f>G886+G888</f>
        <v>286.39999999999998</v>
      </c>
      <c r="H885" s="6">
        <f>H886+H888</f>
        <v>286.39999999999998</v>
      </c>
      <c r="I885" s="9">
        <f t="shared" si="187"/>
        <v>100</v>
      </c>
      <c r="J885" s="34">
        <f t="shared" si="188"/>
        <v>0</v>
      </c>
    </row>
    <row r="886" spans="1:10" ht="25.5">
      <c r="A886" s="8" t="s">
        <v>34</v>
      </c>
      <c r="B886" s="102">
        <v>874</v>
      </c>
      <c r="C886" s="86" t="s">
        <v>120</v>
      </c>
      <c r="D886" s="86" t="s">
        <v>120</v>
      </c>
      <c r="E886" s="29" t="s">
        <v>778</v>
      </c>
      <c r="F886" s="29"/>
      <c r="G886" s="6">
        <f>G887</f>
        <v>106.4</v>
      </c>
      <c r="H886" s="6">
        <f>H887</f>
        <v>106.4</v>
      </c>
      <c r="I886" s="9">
        <f t="shared" si="187"/>
        <v>100</v>
      </c>
      <c r="J886" s="34">
        <f t="shared" si="188"/>
        <v>0</v>
      </c>
    </row>
    <row r="887" spans="1:10" ht="51">
      <c r="A887" s="10" t="s">
        <v>779</v>
      </c>
      <c r="B887" s="106">
        <v>874</v>
      </c>
      <c r="C887" s="87" t="s">
        <v>120</v>
      </c>
      <c r="D887" s="87" t="s">
        <v>120</v>
      </c>
      <c r="E887" s="31" t="s">
        <v>778</v>
      </c>
      <c r="F887" s="31" t="s">
        <v>318</v>
      </c>
      <c r="G887" s="5">
        <v>106.4</v>
      </c>
      <c r="H887" s="5">
        <v>106.4</v>
      </c>
      <c r="I887" s="9">
        <f t="shared" si="187"/>
        <v>100</v>
      </c>
      <c r="J887" s="34">
        <f t="shared" si="188"/>
        <v>0</v>
      </c>
    </row>
    <row r="888" spans="1:10">
      <c r="A888" s="8" t="s">
        <v>40</v>
      </c>
      <c r="B888" s="102">
        <v>874</v>
      </c>
      <c r="C888" s="86" t="s">
        <v>120</v>
      </c>
      <c r="D888" s="86" t="s">
        <v>120</v>
      </c>
      <c r="E888" s="29" t="s">
        <v>303</v>
      </c>
      <c r="F888" s="29"/>
      <c r="G888" s="6">
        <f>SUM(G889)</f>
        <v>180</v>
      </c>
      <c r="H888" s="6">
        <f>SUM(H889)</f>
        <v>180</v>
      </c>
      <c r="I888" s="9">
        <f t="shared" si="187"/>
        <v>100</v>
      </c>
      <c r="J888" s="34">
        <f t="shared" si="188"/>
        <v>0</v>
      </c>
    </row>
    <row r="889" spans="1:10" ht="38.25">
      <c r="A889" s="10" t="s">
        <v>349</v>
      </c>
      <c r="B889" s="106">
        <v>874</v>
      </c>
      <c r="C889" s="87" t="s">
        <v>120</v>
      </c>
      <c r="D889" s="87" t="s">
        <v>120</v>
      </c>
      <c r="E889" s="31" t="s">
        <v>303</v>
      </c>
      <c r="F889" s="31">
        <v>200</v>
      </c>
      <c r="G889" s="5">
        <v>180</v>
      </c>
      <c r="H889" s="5">
        <v>180</v>
      </c>
      <c r="I889" s="11">
        <f t="shared" si="187"/>
        <v>100</v>
      </c>
      <c r="J889" s="35">
        <f t="shared" si="188"/>
        <v>0</v>
      </c>
    </row>
    <row r="890" spans="1:10" ht="63.75">
      <c r="A890" s="32" t="s">
        <v>966</v>
      </c>
      <c r="B890" s="102">
        <v>874</v>
      </c>
      <c r="C890" s="86" t="s">
        <v>120</v>
      </c>
      <c r="D890" s="86" t="s">
        <v>120</v>
      </c>
      <c r="E890" s="29" t="s">
        <v>657</v>
      </c>
      <c r="F890" s="29"/>
      <c r="G890" s="6">
        <f>G891+G894+G896</f>
        <v>3886.2</v>
      </c>
      <c r="H890" s="6">
        <f>H891+H894+H896</f>
        <v>3681.2</v>
      </c>
      <c r="I890" s="9">
        <f t="shared" si="187"/>
        <v>94.724924090371047</v>
      </c>
      <c r="J890" s="34">
        <f t="shared" si="188"/>
        <v>-205</v>
      </c>
    </row>
    <row r="891" spans="1:10" ht="25.5">
      <c r="A891" s="8" t="s">
        <v>207</v>
      </c>
      <c r="B891" s="102">
        <v>874</v>
      </c>
      <c r="C891" s="86" t="s">
        <v>120</v>
      </c>
      <c r="D891" s="86" t="s">
        <v>120</v>
      </c>
      <c r="E891" s="29" t="s">
        <v>304</v>
      </c>
      <c r="F891" s="29"/>
      <c r="G891" s="6">
        <f>SUM(G892:G893)</f>
        <v>3386.2</v>
      </c>
      <c r="H891" s="6">
        <f>SUM(H892:H893)</f>
        <v>3187.8999999999996</v>
      </c>
      <c r="I891" s="9">
        <f t="shared" si="187"/>
        <v>94.143878093438076</v>
      </c>
      <c r="J891" s="34">
        <f t="shared" si="188"/>
        <v>-198.30000000000018</v>
      </c>
    </row>
    <row r="892" spans="1:10" ht="102">
      <c r="A892" s="10" t="s">
        <v>334</v>
      </c>
      <c r="B892" s="106">
        <v>874</v>
      </c>
      <c r="C892" s="87" t="s">
        <v>120</v>
      </c>
      <c r="D892" s="87" t="s">
        <v>120</v>
      </c>
      <c r="E892" s="31" t="s">
        <v>304</v>
      </c>
      <c r="F892" s="31">
        <v>100</v>
      </c>
      <c r="G892" s="5">
        <v>2519.6999999999998</v>
      </c>
      <c r="H892" s="5">
        <v>2409.1</v>
      </c>
      <c r="I892" s="11">
        <f t="shared" si="187"/>
        <v>95.610588562130417</v>
      </c>
      <c r="J892" s="35">
        <f t="shared" si="188"/>
        <v>-110.59999999999991</v>
      </c>
    </row>
    <row r="893" spans="1:10" ht="63.75">
      <c r="A893" s="10" t="s">
        <v>449</v>
      </c>
      <c r="B893" s="106">
        <v>874</v>
      </c>
      <c r="C893" s="87" t="s">
        <v>120</v>
      </c>
      <c r="D893" s="87" t="s">
        <v>120</v>
      </c>
      <c r="E893" s="31" t="s">
        <v>304</v>
      </c>
      <c r="F893" s="31">
        <v>200</v>
      </c>
      <c r="G893" s="5">
        <v>866.5</v>
      </c>
      <c r="H893" s="5">
        <v>778.8</v>
      </c>
      <c r="I893" s="11">
        <f t="shared" si="187"/>
        <v>89.878822850548175</v>
      </c>
      <c r="J893" s="35">
        <f t="shared" si="188"/>
        <v>-87.700000000000045</v>
      </c>
    </row>
    <row r="894" spans="1:10">
      <c r="A894" s="8" t="s">
        <v>40</v>
      </c>
      <c r="B894" s="102">
        <v>874</v>
      </c>
      <c r="C894" s="86" t="s">
        <v>120</v>
      </c>
      <c r="D894" s="86" t="s">
        <v>120</v>
      </c>
      <c r="E894" s="29" t="s">
        <v>305</v>
      </c>
      <c r="F894" s="29"/>
      <c r="G894" s="6">
        <f>G895</f>
        <v>416</v>
      </c>
      <c r="H894" s="6">
        <f>H895</f>
        <v>409.4</v>
      </c>
      <c r="I894" s="9">
        <f t="shared" si="187"/>
        <v>98.413461538461533</v>
      </c>
      <c r="J894" s="34">
        <f t="shared" si="188"/>
        <v>-6.6000000000000227</v>
      </c>
    </row>
    <row r="895" spans="1:10" ht="38.25">
      <c r="A895" s="10" t="s">
        <v>349</v>
      </c>
      <c r="B895" s="106">
        <v>874</v>
      </c>
      <c r="C895" s="87" t="s">
        <v>120</v>
      </c>
      <c r="D895" s="87" t="s">
        <v>120</v>
      </c>
      <c r="E895" s="31" t="s">
        <v>305</v>
      </c>
      <c r="F895" s="31">
        <v>200</v>
      </c>
      <c r="G895" s="5">
        <v>416</v>
      </c>
      <c r="H895" s="5">
        <v>409.4</v>
      </c>
      <c r="I895" s="11">
        <f t="shared" si="187"/>
        <v>98.413461538461533</v>
      </c>
      <c r="J895" s="35">
        <f t="shared" si="188"/>
        <v>-6.6000000000000227</v>
      </c>
    </row>
    <row r="896" spans="1:10" ht="51">
      <c r="A896" s="8" t="s">
        <v>702</v>
      </c>
      <c r="B896" s="102">
        <v>874</v>
      </c>
      <c r="C896" s="86" t="s">
        <v>120</v>
      </c>
      <c r="D896" s="86" t="s">
        <v>120</v>
      </c>
      <c r="E896" s="29" t="s">
        <v>780</v>
      </c>
      <c r="F896" s="29"/>
      <c r="G896" s="6">
        <f>G897</f>
        <v>84</v>
      </c>
      <c r="H896" s="6">
        <f>H897</f>
        <v>83.9</v>
      </c>
      <c r="I896" s="9">
        <f t="shared" si="187"/>
        <v>99.880952380952394</v>
      </c>
      <c r="J896" s="34">
        <f t="shared" si="188"/>
        <v>-9.9999999999994316E-2</v>
      </c>
    </row>
    <row r="897" spans="1:10" ht="127.5">
      <c r="A897" s="10" t="s">
        <v>781</v>
      </c>
      <c r="B897" s="106">
        <v>874</v>
      </c>
      <c r="C897" s="87" t="s">
        <v>120</v>
      </c>
      <c r="D897" s="87" t="s">
        <v>120</v>
      </c>
      <c r="E897" s="31" t="s">
        <v>780</v>
      </c>
      <c r="F897" s="31" t="s">
        <v>317</v>
      </c>
      <c r="G897" s="5">
        <v>84</v>
      </c>
      <c r="H897" s="5">
        <v>83.9</v>
      </c>
      <c r="I897" s="11">
        <f t="shared" si="187"/>
        <v>99.880952380952394</v>
      </c>
      <c r="J897" s="35">
        <f t="shared" si="188"/>
        <v>-9.9999999999994316E-2</v>
      </c>
    </row>
    <row r="898" spans="1:10" ht="38.25">
      <c r="A898" s="32" t="s">
        <v>967</v>
      </c>
      <c r="B898" s="102">
        <v>874</v>
      </c>
      <c r="C898" s="86" t="s">
        <v>120</v>
      </c>
      <c r="D898" s="86" t="s">
        <v>120</v>
      </c>
      <c r="E898" s="29" t="s">
        <v>658</v>
      </c>
      <c r="F898" s="29"/>
      <c r="G898" s="6">
        <f>SUM(G899)</f>
        <v>350</v>
      </c>
      <c r="H898" s="6">
        <f>SUM(H899)</f>
        <v>350</v>
      </c>
      <c r="I898" s="9">
        <f t="shared" si="187"/>
        <v>100</v>
      </c>
      <c r="J898" s="34">
        <f t="shared" si="188"/>
        <v>0</v>
      </c>
    </row>
    <row r="899" spans="1:10">
      <c r="A899" s="8" t="s">
        <v>41</v>
      </c>
      <c r="B899" s="102">
        <v>874</v>
      </c>
      <c r="C899" s="86" t="s">
        <v>120</v>
      </c>
      <c r="D899" s="86" t="s">
        <v>120</v>
      </c>
      <c r="E899" s="29" t="s">
        <v>306</v>
      </c>
      <c r="F899" s="29"/>
      <c r="G899" s="6">
        <f>SUM(G900)</f>
        <v>350</v>
      </c>
      <c r="H899" s="6">
        <f>SUM(H900)</f>
        <v>350</v>
      </c>
      <c r="I899" s="9">
        <f t="shared" si="187"/>
        <v>100</v>
      </c>
      <c r="J899" s="34">
        <f t="shared" si="188"/>
        <v>0</v>
      </c>
    </row>
    <row r="900" spans="1:10" ht="25.5">
      <c r="A900" s="10" t="s">
        <v>389</v>
      </c>
      <c r="B900" s="106">
        <v>874</v>
      </c>
      <c r="C900" s="87" t="s">
        <v>120</v>
      </c>
      <c r="D900" s="87" t="s">
        <v>120</v>
      </c>
      <c r="E900" s="31" t="s">
        <v>306</v>
      </c>
      <c r="F900" s="31">
        <v>300</v>
      </c>
      <c r="G900" s="5">
        <v>350</v>
      </c>
      <c r="H900" s="5">
        <v>350</v>
      </c>
      <c r="I900" s="11">
        <f t="shared" si="187"/>
        <v>100</v>
      </c>
      <c r="J900" s="35">
        <f t="shared" si="188"/>
        <v>0</v>
      </c>
    </row>
    <row r="901" spans="1:10">
      <c r="A901" s="8" t="s">
        <v>154</v>
      </c>
      <c r="B901" s="102">
        <v>874</v>
      </c>
      <c r="C901" s="86" t="s">
        <v>7</v>
      </c>
      <c r="D901" s="86"/>
      <c r="E901" s="29"/>
      <c r="F901" s="29"/>
      <c r="G901" s="6">
        <f>G902+G933</f>
        <v>39709</v>
      </c>
      <c r="H901" s="6">
        <f>H902+H933</f>
        <v>38666.200000000004</v>
      </c>
      <c r="I901" s="9">
        <f t="shared" ref="I901:I945" si="189">H901/G901*100</f>
        <v>97.373895086756164</v>
      </c>
      <c r="J901" s="34">
        <f t="shared" ref="J901:J945" si="190">H901-G901</f>
        <v>-1042.7999999999956</v>
      </c>
    </row>
    <row r="902" spans="1:10">
      <c r="A902" s="8" t="s">
        <v>307</v>
      </c>
      <c r="B902" s="102">
        <v>874</v>
      </c>
      <c r="C902" s="86" t="s">
        <v>7</v>
      </c>
      <c r="D902" s="86" t="s">
        <v>13</v>
      </c>
      <c r="E902" s="29"/>
      <c r="F902" s="29"/>
      <c r="G902" s="6">
        <f>G903+G928</f>
        <v>33006</v>
      </c>
      <c r="H902" s="6">
        <f>H903+H928</f>
        <v>32033.100000000002</v>
      </c>
      <c r="I902" s="9">
        <f t="shared" si="189"/>
        <v>97.052354117433197</v>
      </c>
      <c r="J902" s="34">
        <f t="shared" si="190"/>
        <v>-972.89999999999782</v>
      </c>
    </row>
    <row r="903" spans="1:10" ht="51">
      <c r="A903" s="14" t="s">
        <v>536</v>
      </c>
      <c r="B903" s="102">
        <v>874</v>
      </c>
      <c r="C903" s="86" t="s">
        <v>7</v>
      </c>
      <c r="D903" s="86" t="s">
        <v>13</v>
      </c>
      <c r="E903" s="29" t="s">
        <v>113</v>
      </c>
      <c r="F903" s="29"/>
      <c r="G903" s="6">
        <f>G904+G915</f>
        <v>32951</v>
      </c>
      <c r="H903" s="6">
        <f>H904+H915</f>
        <v>32033.100000000002</v>
      </c>
      <c r="I903" s="9">
        <f t="shared" si="189"/>
        <v>97.214348578191874</v>
      </c>
      <c r="J903" s="34">
        <f t="shared" si="190"/>
        <v>-917.89999999999782</v>
      </c>
    </row>
    <row r="904" spans="1:10" ht="27">
      <c r="A904" s="25" t="s">
        <v>570</v>
      </c>
      <c r="B904" s="102">
        <v>874</v>
      </c>
      <c r="C904" s="86" t="s">
        <v>7</v>
      </c>
      <c r="D904" s="86" t="s">
        <v>13</v>
      </c>
      <c r="E904" s="29" t="s">
        <v>571</v>
      </c>
      <c r="F904" s="29"/>
      <c r="G904" s="6">
        <f>G905+G912</f>
        <v>20573.399999999998</v>
      </c>
      <c r="H904" s="6">
        <f>H905+H912</f>
        <v>19863.100000000002</v>
      </c>
      <c r="I904" s="9">
        <f t="shared" si="189"/>
        <v>96.547483643928587</v>
      </c>
      <c r="J904" s="34">
        <f t="shared" si="190"/>
        <v>-710.29999999999563</v>
      </c>
    </row>
    <row r="905" spans="1:10" ht="38.25">
      <c r="A905" s="32" t="s">
        <v>605</v>
      </c>
      <c r="B905" s="102">
        <v>874</v>
      </c>
      <c r="C905" s="86" t="s">
        <v>7</v>
      </c>
      <c r="D905" s="86" t="s">
        <v>13</v>
      </c>
      <c r="E905" s="29" t="s">
        <v>693</v>
      </c>
      <c r="F905" s="29"/>
      <c r="G905" s="6">
        <f>G906+G908+G910</f>
        <v>20188.399999999998</v>
      </c>
      <c r="H905" s="6">
        <f>H906+H908+H910</f>
        <v>19478.2</v>
      </c>
      <c r="I905" s="9">
        <f t="shared" si="189"/>
        <v>96.482138257613286</v>
      </c>
      <c r="J905" s="34">
        <f t="shared" si="190"/>
        <v>-710.19999999999709</v>
      </c>
    </row>
    <row r="906" spans="1:10" ht="25.5">
      <c r="A906" s="8" t="s">
        <v>207</v>
      </c>
      <c r="B906" s="102">
        <v>874</v>
      </c>
      <c r="C906" s="86" t="s">
        <v>7</v>
      </c>
      <c r="D906" s="86" t="s">
        <v>13</v>
      </c>
      <c r="E906" s="29" t="s">
        <v>308</v>
      </c>
      <c r="F906" s="29"/>
      <c r="G906" s="6">
        <f>SUM(G907)</f>
        <v>17539.599999999999</v>
      </c>
      <c r="H906" s="6">
        <f>SUM(H907)</f>
        <v>16835.3</v>
      </c>
      <c r="I906" s="9">
        <f t="shared" si="189"/>
        <v>95.984515040251779</v>
      </c>
      <c r="J906" s="34">
        <f t="shared" si="190"/>
        <v>-704.29999999999927</v>
      </c>
    </row>
    <row r="907" spans="1:10" ht="63.75">
      <c r="A907" s="10" t="s">
        <v>385</v>
      </c>
      <c r="B907" s="106">
        <v>874</v>
      </c>
      <c r="C907" s="87" t="s">
        <v>7</v>
      </c>
      <c r="D907" s="87" t="s">
        <v>13</v>
      </c>
      <c r="E907" s="31" t="s">
        <v>308</v>
      </c>
      <c r="F907" s="31">
        <v>600</v>
      </c>
      <c r="G907" s="5">
        <v>17539.599999999999</v>
      </c>
      <c r="H907" s="5">
        <v>16835.3</v>
      </c>
      <c r="I907" s="11">
        <f t="shared" si="189"/>
        <v>95.984515040251779</v>
      </c>
      <c r="J907" s="35">
        <f t="shared" si="190"/>
        <v>-704.29999999999927</v>
      </c>
    </row>
    <row r="908" spans="1:10" ht="51">
      <c r="A908" s="8" t="s">
        <v>702</v>
      </c>
      <c r="B908" s="102">
        <v>874</v>
      </c>
      <c r="C908" s="86" t="s">
        <v>7</v>
      </c>
      <c r="D908" s="86" t="s">
        <v>13</v>
      </c>
      <c r="E908" s="29" t="s">
        <v>816</v>
      </c>
      <c r="F908" s="29"/>
      <c r="G908" s="6">
        <f>G909</f>
        <v>425.8</v>
      </c>
      <c r="H908" s="6">
        <f>H909</f>
        <v>420</v>
      </c>
      <c r="I908" s="9">
        <f t="shared" si="189"/>
        <v>98.637858149365897</v>
      </c>
      <c r="J908" s="34">
        <f t="shared" si="190"/>
        <v>-5.8000000000000114</v>
      </c>
    </row>
    <row r="909" spans="1:10" ht="89.25">
      <c r="A909" s="10" t="s">
        <v>758</v>
      </c>
      <c r="B909" s="106">
        <v>874</v>
      </c>
      <c r="C909" s="87" t="s">
        <v>7</v>
      </c>
      <c r="D909" s="87" t="s">
        <v>13</v>
      </c>
      <c r="E909" s="31" t="s">
        <v>816</v>
      </c>
      <c r="F909" s="31" t="s">
        <v>762</v>
      </c>
      <c r="G909" s="5">
        <v>425.8</v>
      </c>
      <c r="H909" s="5">
        <v>420</v>
      </c>
      <c r="I909" s="11">
        <f t="shared" si="189"/>
        <v>98.637858149365897</v>
      </c>
      <c r="J909" s="35">
        <f t="shared" si="190"/>
        <v>-5.8000000000000114</v>
      </c>
    </row>
    <row r="910" spans="1:10" ht="51">
      <c r="A910" s="8" t="s">
        <v>818</v>
      </c>
      <c r="B910" s="102">
        <v>874</v>
      </c>
      <c r="C910" s="86" t="s">
        <v>7</v>
      </c>
      <c r="D910" s="86" t="s">
        <v>13</v>
      </c>
      <c r="E910" s="29" t="s">
        <v>817</v>
      </c>
      <c r="F910" s="29"/>
      <c r="G910" s="6">
        <f>G911</f>
        <v>2223</v>
      </c>
      <c r="H910" s="6">
        <f>H911</f>
        <v>2222.9</v>
      </c>
      <c r="I910" s="9">
        <f t="shared" si="189"/>
        <v>99.995501574448937</v>
      </c>
      <c r="J910" s="34">
        <f t="shared" si="190"/>
        <v>-9.9999999999909051E-2</v>
      </c>
    </row>
    <row r="911" spans="1:10" ht="76.5">
      <c r="A911" s="10" t="s">
        <v>895</v>
      </c>
      <c r="B911" s="106">
        <v>874</v>
      </c>
      <c r="C911" s="87" t="s">
        <v>7</v>
      </c>
      <c r="D911" s="87" t="s">
        <v>13</v>
      </c>
      <c r="E911" s="31" t="s">
        <v>817</v>
      </c>
      <c r="F911" s="31" t="s">
        <v>762</v>
      </c>
      <c r="G911" s="5">
        <v>2223</v>
      </c>
      <c r="H911" s="5">
        <v>2222.9</v>
      </c>
      <c r="I911" s="11">
        <f t="shared" si="189"/>
        <v>99.995501574448937</v>
      </c>
      <c r="J911" s="35">
        <f t="shared" si="190"/>
        <v>-9.9999999999909051E-2</v>
      </c>
    </row>
    <row r="912" spans="1:10" ht="38.25">
      <c r="A912" s="32" t="s">
        <v>968</v>
      </c>
      <c r="B912" s="102">
        <v>874</v>
      </c>
      <c r="C912" s="86" t="s">
        <v>7</v>
      </c>
      <c r="D912" s="86" t="s">
        <v>13</v>
      </c>
      <c r="E912" s="29" t="s">
        <v>694</v>
      </c>
      <c r="F912" s="29"/>
      <c r="G912" s="6">
        <f>SUM(G913)</f>
        <v>385</v>
      </c>
      <c r="H912" s="6">
        <f>SUM(H913)</f>
        <v>384.9</v>
      </c>
      <c r="I912" s="9">
        <f t="shared" si="189"/>
        <v>99.974025974025977</v>
      </c>
      <c r="J912" s="34">
        <f t="shared" si="190"/>
        <v>-0.10000000000002274</v>
      </c>
    </row>
    <row r="913" spans="1:10">
      <c r="A913" s="8" t="s">
        <v>40</v>
      </c>
      <c r="B913" s="102">
        <v>874</v>
      </c>
      <c r="C913" s="86" t="s">
        <v>7</v>
      </c>
      <c r="D913" s="86" t="s">
        <v>13</v>
      </c>
      <c r="E913" s="29" t="s">
        <v>309</v>
      </c>
      <c r="F913" s="29"/>
      <c r="G913" s="6">
        <f>SUM(G914)</f>
        <v>385</v>
      </c>
      <c r="H913" s="6">
        <f>SUM(H914)</f>
        <v>384.9</v>
      </c>
      <c r="I913" s="9">
        <f t="shared" si="189"/>
        <v>99.974025974025977</v>
      </c>
      <c r="J913" s="34">
        <f t="shared" si="190"/>
        <v>-0.10000000000002274</v>
      </c>
    </row>
    <row r="914" spans="1:10" ht="38.25">
      <c r="A914" s="10" t="s">
        <v>384</v>
      </c>
      <c r="B914" s="106">
        <v>874</v>
      </c>
      <c r="C914" s="87" t="s">
        <v>7</v>
      </c>
      <c r="D914" s="87" t="s">
        <v>13</v>
      </c>
      <c r="E914" s="31" t="s">
        <v>309</v>
      </c>
      <c r="F914" s="31">
        <v>600</v>
      </c>
      <c r="G914" s="5">
        <v>385</v>
      </c>
      <c r="H914" s="5">
        <v>384.9</v>
      </c>
      <c r="I914" s="9">
        <f t="shared" si="189"/>
        <v>99.974025974025977</v>
      </c>
      <c r="J914" s="34">
        <f t="shared" si="190"/>
        <v>-0.10000000000002274</v>
      </c>
    </row>
    <row r="915" spans="1:10" ht="54">
      <c r="A915" s="25" t="s">
        <v>573</v>
      </c>
      <c r="B915" s="102">
        <v>874</v>
      </c>
      <c r="C915" s="86" t="s">
        <v>7</v>
      </c>
      <c r="D915" s="86" t="s">
        <v>13</v>
      </c>
      <c r="E915" s="29" t="s">
        <v>572</v>
      </c>
      <c r="F915" s="29"/>
      <c r="G915" s="6">
        <f>G916+G925</f>
        <v>12377.599999999999</v>
      </c>
      <c r="H915" s="6">
        <f>H916+H925</f>
        <v>12170</v>
      </c>
      <c r="I915" s="9">
        <f t="shared" si="189"/>
        <v>98.322776628748727</v>
      </c>
      <c r="J915" s="34">
        <f t="shared" si="190"/>
        <v>-207.59999999999854</v>
      </c>
    </row>
    <row r="916" spans="1:10" ht="38.25">
      <c r="A916" s="32" t="s">
        <v>605</v>
      </c>
      <c r="B916" s="102">
        <v>874</v>
      </c>
      <c r="C916" s="86" t="s">
        <v>7</v>
      </c>
      <c r="D916" s="86" t="s">
        <v>13</v>
      </c>
      <c r="E916" s="29" t="s">
        <v>695</v>
      </c>
      <c r="F916" s="29"/>
      <c r="G916" s="6">
        <f>G917+G919+G921+G923</f>
        <v>11922.699999999999</v>
      </c>
      <c r="H916" s="6">
        <f>H917+H919+H921+H923</f>
        <v>11715.3</v>
      </c>
      <c r="I916" s="9">
        <f t="shared" si="189"/>
        <v>98.260461137158529</v>
      </c>
      <c r="J916" s="34">
        <f t="shared" si="190"/>
        <v>-207.39999999999964</v>
      </c>
    </row>
    <row r="917" spans="1:10" ht="25.5">
      <c r="A917" s="8" t="s">
        <v>46</v>
      </c>
      <c r="B917" s="102">
        <v>874</v>
      </c>
      <c r="C917" s="86" t="s">
        <v>7</v>
      </c>
      <c r="D917" s="86" t="s">
        <v>13</v>
      </c>
      <c r="E917" s="29" t="s">
        <v>310</v>
      </c>
      <c r="F917" s="29"/>
      <c r="G917" s="6">
        <f>SUM(G918)</f>
        <v>10087.799999999999</v>
      </c>
      <c r="H917" s="6">
        <f>SUM(H918)</f>
        <v>9882.9</v>
      </c>
      <c r="I917" s="9">
        <f t="shared" si="189"/>
        <v>97.968833640635225</v>
      </c>
      <c r="J917" s="34">
        <f t="shared" si="190"/>
        <v>-204.89999999999964</v>
      </c>
    </row>
    <row r="918" spans="1:10" ht="63.75">
      <c r="A918" s="10" t="s">
        <v>375</v>
      </c>
      <c r="B918" s="106">
        <v>874</v>
      </c>
      <c r="C918" s="87" t="s">
        <v>7</v>
      </c>
      <c r="D918" s="87" t="s">
        <v>13</v>
      </c>
      <c r="E918" s="31" t="s">
        <v>310</v>
      </c>
      <c r="F918" s="31">
        <v>600</v>
      </c>
      <c r="G918" s="5">
        <v>10087.799999999999</v>
      </c>
      <c r="H918" s="5">
        <v>9882.9</v>
      </c>
      <c r="I918" s="11">
        <f t="shared" si="189"/>
        <v>97.968833640635225</v>
      </c>
      <c r="J918" s="35">
        <f t="shared" si="190"/>
        <v>-204.89999999999964</v>
      </c>
    </row>
    <row r="919" spans="1:10" ht="25.5">
      <c r="A919" s="8" t="s">
        <v>34</v>
      </c>
      <c r="B919" s="102">
        <v>874</v>
      </c>
      <c r="C919" s="86" t="s">
        <v>7</v>
      </c>
      <c r="D919" s="86" t="s">
        <v>13</v>
      </c>
      <c r="E919" s="29" t="s">
        <v>820</v>
      </c>
      <c r="F919" s="29"/>
      <c r="G919" s="6">
        <f>G920</f>
        <v>80</v>
      </c>
      <c r="H919" s="6">
        <f>H920</f>
        <v>79.900000000000006</v>
      </c>
      <c r="I919" s="11">
        <f t="shared" si="189"/>
        <v>99.875</v>
      </c>
      <c r="J919" s="35">
        <f t="shared" si="190"/>
        <v>-9.9999999999994316E-2</v>
      </c>
    </row>
    <row r="920" spans="1:10" ht="63.75">
      <c r="A920" s="10" t="s">
        <v>774</v>
      </c>
      <c r="B920" s="106">
        <v>874</v>
      </c>
      <c r="C920" s="87" t="s">
        <v>7</v>
      </c>
      <c r="D920" s="87" t="s">
        <v>13</v>
      </c>
      <c r="E920" s="31" t="s">
        <v>820</v>
      </c>
      <c r="F920" s="31" t="s">
        <v>762</v>
      </c>
      <c r="G920" s="5">
        <v>80</v>
      </c>
      <c r="H920" s="5">
        <v>79.900000000000006</v>
      </c>
      <c r="I920" s="11">
        <f t="shared" si="189"/>
        <v>99.875</v>
      </c>
      <c r="J920" s="35">
        <f t="shared" si="190"/>
        <v>-9.9999999999994316E-2</v>
      </c>
    </row>
    <row r="921" spans="1:10" ht="51">
      <c r="A921" s="8" t="s">
        <v>702</v>
      </c>
      <c r="B921" s="102">
        <v>874</v>
      </c>
      <c r="C921" s="86" t="s">
        <v>7</v>
      </c>
      <c r="D921" s="86" t="s">
        <v>13</v>
      </c>
      <c r="E921" s="29" t="s">
        <v>822</v>
      </c>
      <c r="F921" s="29"/>
      <c r="G921" s="6">
        <f>G922</f>
        <v>108.5</v>
      </c>
      <c r="H921" s="6">
        <f>H922</f>
        <v>106.1</v>
      </c>
      <c r="I921" s="11">
        <f t="shared" si="189"/>
        <v>97.788018433179715</v>
      </c>
      <c r="J921" s="35">
        <f t="shared" si="190"/>
        <v>-2.4000000000000057</v>
      </c>
    </row>
    <row r="922" spans="1:10" ht="89.25">
      <c r="A922" s="10" t="s">
        <v>819</v>
      </c>
      <c r="B922" s="106">
        <v>874</v>
      </c>
      <c r="C922" s="87" t="s">
        <v>7</v>
      </c>
      <c r="D922" s="87" t="s">
        <v>13</v>
      </c>
      <c r="E922" s="31" t="s">
        <v>822</v>
      </c>
      <c r="F922" s="31" t="s">
        <v>762</v>
      </c>
      <c r="G922" s="5">
        <v>108.5</v>
      </c>
      <c r="H922" s="5">
        <v>106.1</v>
      </c>
      <c r="I922" s="11">
        <f t="shared" si="189"/>
        <v>97.788018433179715</v>
      </c>
      <c r="J922" s="35">
        <f t="shared" si="190"/>
        <v>-2.4000000000000057</v>
      </c>
    </row>
    <row r="923" spans="1:10" ht="51">
      <c r="A923" s="8" t="s">
        <v>824</v>
      </c>
      <c r="B923" s="102">
        <v>874</v>
      </c>
      <c r="C923" s="86" t="s">
        <v>7</v>
      </c>
      <c r="D923" s="86" t="s">
        <v>13</v>
      </c>
      <c r="E923" s="29" t="s">
        <v>823</v>
      </c>
      <c r="F923" s="29"/>
      <c r="G923" s="6">
        <f>G924</f>
        <v>1646.4</v>
      </c>
      <c r="H923" s="6">
        <f>H924</f>
        <v>1646.4</v>
      </c>
      <c r="I923" s="11">
        <f t="shared" si="189"/>
        <v>100</v>
      </c>
      <c r="J923" s="35">
        <f t="shared" si="190"/>
        <v>0</v>
      </c>
    </row>
    <row r="924" spans="1:10" ht="76.5">
      <c r="A924" s="10" t="s">
        <v>825</v>
      </c>
      <c r="B924" s="106">
        <v>874</v>
      </c>
      <c r="C924" s="87" t="s">
        <v>7</v>
      </c>
      <c r="D924" s="87" t="s">
        <v>13</v>
      </c>
      <c r="E924" s="31" t="s">
        <v>823</v>
      </c>
      <c r="F924" s="31" t="s">
        <v>762</v>
      </c>
      <c r="G924" s="5">
        <v>1646.4</v>
      </c>
      <c r="H924" s="5">
        <v>1646.4</v>
      </c>
      <c r="I924" s="11">
        <f t="shared" si="189"/>
        <v>100</v>
      </c>
      <c r="J924" s="35">
        <f t="shared" si="190"/>
        <v>0</v>
      </c>
    </row>
    <row r="925" spans="1:10" ht="25.5">
      <c r="A925" s="32" t="s">
        <v>969</v>
      </c>
      <c r="B925" s="102">
        <v>874</v>
      </c>
      <c r="C925" s="86" t="s">
        <v>7</v>
      </c>
      <c r="D925" s="86" t="s">
        <v>13</v>
      </c>
      <c r="E925" s="29" t="s">
        <v>696</v>
      </c>
      <c r="F925" s="29"/>
      <c r="G925" s="6">
        <f>SUM(G926)</f>
        <v>454.9</v>
      </c>
      <c r="H925" s="6">
        <f>SUM(H926)</f>
        <v>454.7</v>
      </c>
      <c r="I925" s="9">
        <f t="shared" si="189"/>
        <v>99.956034293251264</v>
      </c>
      <c r="J925" s="34">
        <f t="shared" si="190"/>
        <v>-0.19999999999998863</v>
      </c>
    </row>
    <row r="926" spans="1:10">
      <c r="A926" s="8" t="s">
        <v>40</v>
      </c>
      <c r="B926" s="102">
        <v>874</v>
      </c>
      <c r="C926" s="86" t="s">
        <v>7</v>
      </c>
      <c r="D926" s="86" t="s">
        <v>13</v>
      </c>
      <c r="E926" s="29" t="s">
        <v>311</v>
      </c>
      <c r="F926" s="29"/>
      <c r="G926" s="6">
        <f>SUM(G927)</f>
        <v>454.9</v>
      </c>
      <c r="H926" s="6">
        <f>SUM(H927)</f>
        <v>454.7</v>
      </c>
      <c r="I926" s="9">
        <f t="shared" si="189"/>
        <v>99.956034293251264</v>
      </c>
      <c r="J926" s="34">
        <f t="shared" si="190"/>
        <v>-0.19999999999998863</v>
      </c>
    </row>
    <row r="927" spans="1:10" ht="38.25">
      <c r="A927" s="10" t="s">
        <v>384</v>
      </c>
      <c r="B927" s="106">
        <v>874</v>
      </c>
      <c r="C927" s="87" t="s">
        <v>7</v>
      </c>
      <c r="D927" s="87" t="s">
        <v>13</v>
      </c>
      <c r="E927" s="31" t="s">
        <v>311</v>
      </c>
      <c r="F927" s="31">
        <v>600</v>
      </c>
      <c r="G927" s="5">
        <v>454.9</v>
      </c>
      <c r="H927" s="5">
        <v>454.7</v>
      </c>
      <c r="I927" s="11">
        <f t="shared" si="189"/>
        <v>99.956034293251264</v>
      </c>
      <c r="J927" s="35">
        <f t="shared" si="190"/>
        <v>-0.19999999999998863</v>
      </c>
    </row>
    <row r="928" spans="1:10" ht="38.25">
      <c r="A928" s="8" t="s">
        <v>946</v>
      </c>
      <c r="B928" s="102">
        <v>874</v>
      </c>
      <c r="C928" s="86" t="s">
        <v>7</v>
      </c>
      <c r="D928" s="86" t="s">
        <v>13</v>
      </c>
      <c r="E928" s="29" t="s">
        <v>35</v>
      </c>
      <c r="F928" s="31"/>
      <c r="G928" s="6">
        <f t="shared" ref="G928:H931" si="191">G929</f>
        <v>55</v>
      </c>
      <c r="H928" s="6">
        <f t="shared" si="191"/>
        <v>0</v>
      </c>
      <c r="I928" s="9">
        <f t="shared" si="189"/>
        <v>0</v>
      </c>
      <c r="J928" s="34">
        <f t="shared" si="190"/>
        <v>-55</v>
      </c>
    </row>
    <row r="929" spans="1:10" ht="25.5">
      <c r="A929" s="8" t="s">
        <v>947</v>
      </c>
      <c r="B929" s="102">
        <v>874</v>
      </c>
      <c r="C929" s="86" t="s">
        <v>7</v>
      </c>
      <c r="D929" s="86" t="s">
        <v>13</v>
      </c>
      <c r="E929" s="29" t="s">
        <v>771</v>
      </c>
      <c r="F929" s="31"/>
      <c r="G929" s="6">
        <f t="shared" si="191"/>
        <v>55</v>
      </c>
      <c r="H929" s="6">
        <f t="shared" si="191"/>
        <v>0</v>
      </c>
      <c r="I929" s="9">
        <f t="shared" si="189"/>
        <v>0</v>
      </c>
      <c r="J929" s="34">
        <f t="shared" si="190"/>
        <v>-55</v>
      </c>
    </row>
    <row r="930" spans="1:10" ht="51">
      <c r="A930" s="8" t="s">
        <v>948</v>
      </c>
      <c r="B930" s="102">
        <v>874</v>
      </c>
      <c r="C930" s="86" t="s">
        <v>7</v>
      </c>
      <c r="D930" s="86" t="s">
        <v>13</v>
      </c>
      <c r="E930" s="29" t="s">
        <v>772</v>
      </c>
      <c r="F930" s="31"/>
      <c r="G930" s="6">
        <f t="shared" si="191"/>
        <v>55</v>
      </c>
      <c r="H930" s="6">
        <f t="shared" si="191"/>
        <v>0</v>
      </c>
      <c r="I930" s="9">
        <f t="shared" si="189"/>
        <v>0</v>
      </c>
      <c r="J930" s="34">
        <f t="shared" si="190"/>
        <v>-55</v>
      </c>
    </row>
    <row r="931" spans="1:10">
      <c r="A931" s="8" t="s">
        <v>40</v>
      </c>
      <c r="B931" s="102">
        <v>874</v>
      </c>
      <c r="C931" s="86" t="s">
        <v>7</v>
      </c>
      <c r="D931" s="86" t="s">
        <v>13</v>
      </c>
      <c r="E931" s="29" t="s">
        <v>773</v>
      </c>
      <c r="F931" s="29"/>
      <c r="G931" s="6">
        <f t="shared" si="191"/>
        <v>55</v>
      </c>
      <c r="H931" s="6">
        <f t="shared" si="191"/>
        <v>0</v>
      </c>
      <c r="I931" s="9">
        <f t="shared" si="189"/>
        <v>0</v>
      </c>
      <c r="J931" s="34">
        <f t="shared" si="190"/>
        <v>-55</v>
      </c>
    </row>
    <row r="932" spans="1:10">
      <c r="A932" s="10" t="s">
        <v>787</v>
      </c>
      <c r="B932" s="106">
        <v>874</v>
      </c>
      <c r="C932" s="86" t="s">
        <v>7</v>
      </c>
      <c r="D932" s="86" t="s">
        <v>13</v>
      </c>
      <c r="E932" s="31" t="s">
        <v>773</v>
      </c>
      <c r="F932" s="31" t="s">
        <v>762</v>
      </c>
      <c r="G932" s="5">
        <v>55</v>
      </c>
      <c r="H932" s="5">
        <v>0</v>
      </c>
      <c r="I932" s="11">
        <f t="shared" si="189"/>
        <v>0</v>
      </c>
      <c r="J932" s="35">
        <f t="shared" si="190"/>
        <v>-55</v>
      </c>
    </row>
    <row r="933" spans="1:10" ht="25.5">
      <c r="A933" s="8" t="s">
        <v>155</v>
      </c>
      <c r="B933" s="102">
        <v>874</v>
      </c>
      <c r="C933" s="86" t="s">
        <v>7</v>
      </c>
      <c r="D933" s="86" t="s">
        <v>28</v>
      </c>
      <c r="E933" s="29"/>
      <c r="F933" s="29"/>
      <c r="G933" s="6">
        <f>G934</f>
        <v>6703</v>
      </c>
      <c r="H933" s="6">
        <f>H934</f>
        <v>6633.1</v>
      </c>
      <c r="I933" s="9">
        <f t="shared" si="189"/>
        <v>98.957183350738475</v>
      </c>
      <c r="J933" s="34">
        <f t="shared" si="190"/>
        <v>-69.899999999999636</v>
      </c>
    </row>
    <row r="934" spans="1:10" ht="51">
      <c r="A934" s="14" t="s">
        <v>536</v>
      </c>
      <c r="B934" s="102">
        <v>874</v>
      </c>
      <c r="C934" s="86" t="s">
        <v>7</v>
      </c>
      <c r="D934" s="86" t="s">
        <v>28</v>
      </c>
      <c r="E934" s="29" t="s">
        <v>113</v>
      </c>
      <c r="F934" s="29"/>
      <c r="G934" s="6">
        <f>G935</f>
        <v>6703</v>
      </c>
      <c r="H934" s="6">
        <f>H935</f>
        <v>6633.1</v>
      </c>
      <c r="I934" s="9">
        <f t="shared" si="189"/>
        <v>98.957183350738475</v>
      </c>
      <c r="J934" s="34">
        <f t="shared" si="190"/>
        <v>-69.899999999999636</v>
      </c>
    </row>
    <row r="935" spans="1:10" ht="27">
      <c r="A935" s="15" t="s">
        <v>569</v>
      </c>
      <c r="B935" s="102">
        <v>874</v>
      </c>
      <c r="C935" s="86" t="s">
        <v>7</v>
      </c>
      <c r="D935" s="86" t="s">
        <v>28</v>
      </c>
      <c r="E935" s="29" t="s">
        <v>568</v>
      </c>
      <c r="F935" s="29"/>
      <c r="G935" s="6">
        <f>G937+G942</f>
        <v>6703</v>
      </c>
      <c r="H935" s="6">
        <f>H937+H942</f>
        <v>6633.1</v>
      </c>
      <c r="I935" s="9">
        <f t="shared" si="189"/>
        <v>98.957183350738475</v>
      </c>
      <c r="J935" s="34">
        <f t="shared" si="190"/>
        <v>-69.899999999999636</v>
      </c>
    </row>
    <row r="936" spans="1:10" ht="38.25">
      <c r="A936" s="32" t="s">
        <v>594</v>
      </c>
      <c r="B936" s="102">
        <v>874</v>
      </c>
      <c r="C936" s="86" t="s">
        <v>7</v>
      </c>
      <c r="D936" s="86" t="s">
        <v>28</v>
      </c>
      <c r="E936" s="29" t="s">
        <v>697</v>
      </c>
      <c r="F936" s="29"/>
      <c r="G936" s="6">
        <f>G937</f>
        <v>4230.6000000000004</v>
      </c>
      <c r="H936" s="6">
        <f>H937</f>
        <v>4165.6000000000004</v>
      </c>
      <c r="I936" s="9">
        <f t="shared" si="189"/>
        <v>98.46357490663263</v>
      </c>
      <c r="J936" s="34">
        <f t="shared" si="190"/>
        <v>-65</v>
      </c>
    </row>
    <row r="937" spans="1:10" ht="25.5">
      <c r="A937" s="8" t="s">
        <v>20</v>
      </c>
      <c r="B937" s="102">
        <v>874</v>
      </c>
      <c r="C937" s="86" t="s">
        <v>7</v>
      </c>
      <c r="D937" s="86" t="s">
        <v>28</v>
      </c>
      <c r="E937" s="29" t="s">
        <v>312</v>
      </c>
      <c r="F937" s="29"/>
      <c r="G937" s="6">
        <f>SUM(G938:G940)</f>
        <v>4230.6000000000004</v>
      </c>
      <c r="H937" s="6">
        <f>SUM(H938:H940)</f>
        <v>4165.6000000000004</v>
      </c>
      <c r="I937" s="9">
        <f t="shared" si="189"/>
        <v>98.46357490663263</v>
      </c>
      <c r="J937" s="34">
        <f t="shared" si="190"/>
        <v>-65</v>
      </c>
    </row>
    <row r="938" spans="1:10" ht="102">
      <c r="A938" s="10" t="s">
        <v>324</v>
      </c>
      <c r="B938" s="106">
        <v>874</v>
      </c>
      <c r="C938" s="87" t="s">
        <v>7</v>
      </c>
      <c r="D938" s="87" t="s">
        <v>28</v>
      </c>
      <c r="E938" s="31" t="s">
        <v>312</v>
      </c>
      <c r="F938" s="31">
        <v>100</v>
      </c>
      <c r="G938" s="5">
        <v>3824.5</v>
      </c>
      <c r="H938" s="5">
        <v>3769.1</v>
      </c>
      <c r="I938" s="11">
        <f t="shared" si="189"/>
        <v>98.551444633285385</v>
      </c>
      <c r="J938" s="35">
        <f t="shared" si="190"/>
        <v>-55.400000000000091</v>
      </c>
    </row>
    <row r="939" spans="1:10" ht="51">
      <c r="A939" s="10" t="s">
        <v>344</v>
      </c>
      <c r="B939" s="106">
        <v>874</v>
      </c>
      <c r="C939" s="87" t="s">
        <v>7</v>
      </c>
      <c r="D939" s="87" t="s">
        <v>28</v>
      </c>
      <c r="E939" s="31" t="s">
        <v>312</v>
      </c>
      <c r="F939" s="31">
        <v>200</v>
      </c>
      <c r="G939" s="5">
        <v>403.6</v>
      </c>
      <c r="H939" s="5">
        <v>394.5</v>
      </c>
      <c r="I939" s="11">
        <f t="shared" si="189"/>
        <v>97.745292368681859</v>
      </c>
      <c r="J939" s="35">
        <f t="shared" si="190"/>
        <v>-9.1000000000000227</v>
      </c>
    </row>
    <row r="940" spans="1:10" ht="38.25">
      <c r="A940" s="10" t="s">
        <v>354</v>
      </c>
      <c r="B940" s="106">
        <v>874</v>
      </c>
      <c r="C940" s="87" t="s">
        <v>7</v>
      </c>
      <c r="D940" s="87" t="s">
        <v>28</v>
      </c>
      <c r="E940" s="31" t="s">
        <v>312</v>
      </c>
      <c r="F940" s="31">
        <v>800</v>
      </c>
      <c r="G940" s="5">
        <v>2.5</v>
      </c>
      <c r="H940" s="5">
        <v>2</v>
      </c>
      <c r="I940" s="11">
        <f t="shared" si="189"/>
        <v>80</v>
      </c>
      <c r="J940" s="35">
        <f t="shared" si="190"/>
        <v>-0.5</v>
      </c>
    </row>
    <row r="941" spans="1:10" ht="38.25">
      <c r="A941" s="32" t="s">
        <v>970</v>
      </c>
      <c r="B941" s="102">
        <v>874</v>
      </c>
      <c r="C941" s="86" t="s">
        <v>7</v>
      </c>
      <c r="D941" s="86" t="s">
        <v>28</v>
      </c>
      <c r="E941" s="29" t="s">
        <v>698</v>
      </c>
      <c r="F941" s="29"/>
      <c r="G941" s="6">
        <f>G942</f>
        <v>2472.4</v>
      </c>
      <c r="H941" s="6">
        <f>H942</f>
        <v>2467.5</v>
      </c>
      <c r="I941" s="9">
        <f t="shared" si="189"/>
        <v>99.801812004530007</v>
      </c>
      <c r="J941" s="34">
        <f t="shared" si="190"/>
        <v>-4.9000000000000909</v>
      </c>
    </row>
    <row r="942" spans="1:10" ht="25.5">
      <c r="A942" s="8" t="s">
        <v>46</v>
      </c>
      <c r="B942" s="102">
        <v>874</v>
      </c>
      <c r="C942" s="86" t="s">
        <v>7</v>
      </c>
      <c r="D942" s="86" t="s">
        <v>28</v>
      </c>
      <c r="E942" s="29" t="s">
        <v>313</v>
      </c>
      <c r="F942" s="29"/>
      <c r="G942" s="6">
        <f>SUM(G943:G944)</f>
        <v>2472.4</v>
      </c>
      <c r="H942" s="6">
        <f>SUM(H943:H944)</f>
        <v>2467.5</v>
      </c>
      <c r="I942" s="9">
        <f t="shared" si="189"/>
        <v>99.801812004530007</v>
      </c>
      <c r="J942" s="34">
        <f t="shared" si="190"/>
        <v>-4.9000000000000909</v>
      </c>
    </row>
    <row r="943" spans="1:10" ht="102">
      <c r="A943" s="10" t="s">
        <v>326</v>
      </c>
      <c r="B943" s="106">
        <v>874</v>
      </c>
      <c r="C943" s="87" t="s">
        <v>7</v>
      </c>
      <c r="D943" s="87" t="s">
        <v>28</v>
      </c>
      <c r="E943" s="31" t="s">
        <v>313</v>
      </c>
      <c r="F943" s="31">
        <v>100</v>
      </c>
      <c r="G943" s="5">
        <v>2077.1</v>
      </c>
      <c r="H943" s="5">
        <v>2072.6</v>
      </c>
      <c r="I943" s="11">
        <f t="shared" si="189"/>
        <v>99.783351788551343</v>
      </c>
      <c r="J943" s="35">
        <f t="shared" si="190"/>
        <v>-4.5</v>
      </c>
    </row>
    <row r="944" spans="1:10" ht="64.5" thickBot="1">
      <c r="A944" s="60" t="s">
        <v>350</v>
      </c>
      <c r="B944" s="107">
        <v>874</v>
      </c>
      <c r="C944" s="88" t="s">
        <v>7</v>
      </c>
      <c r="D944" s="88" t="s">
        <v>28</v>
      </c>
      <c r="E944" s="72" t="s">
        <v>313</v>
      </c>
      <c r="F944" s="72">
        <v>200</v>
      </c>
      <c r="G944" s="61">
        <v>395.3</v>
      </c>
      <c r="H944" s="61">
        <v>394.9</v>
      </c>
      <c r="I944" s="62">
        <f t="shared" si="189"/>
        <v>99.898811029597766</v>
      </c>
      <c r="J944" s="63">
        <f t="shared" si="190"/>
        <v>-0.40000000000003411</v>
      </c>
    </row>
    <row r="945" spans="1:10" ht="13.5" thickBot="1">
      <c r="A945" s="68" t="s">
        <v>971</v>
      </c>
      <c r="B945" s="104">
        <v>932</v>
      </c>
      <c r="C945" s="89"/>
      <c r="D945" s="89"/>
      <c r="E945" s="97"/>
      <c r="F945" s="97"/>
      <c r="G945" s="69">
        <f>G946</f>
        <v>1859.4</v>
      </c>
      <c r="H945" s="69">
        <f>H946</f>
        <v>1749.1</v>
      </c>
      <c r="I945" s="70">
        <f t="shared" si="189"/>
        <v>94.067978917930503</v>
      </c>
      <c r="J945" s="71">
        <f t="shared" si="190"/>
        <v>-110.30000000000018</v>
      </c>
    </row>
    <row r="946" spans="1:10">
      <c r="A946" s="64" t="s">
        <v>12</v>
      </c>
      <c r="B946" s="105">
        <v>932</v>
      </c>
      <c r="C946" s="85" t="s">
        <v>11</v>
      </c>
      <c r="D946" s="85"/>
      <c r="E946" s="95"/>
      <c r="F946" s="95"/>
      <c r="G946" s="65">
        <f t="shared" ref="G946:H948" si="192">G947</f>
        <v>1859.4</v>
      </c>
      <c r="H946" s="65">
        <f t="shared" si="192"/>
        <v>1749.1</v>
      </c>
      <c r="I946" s="66">
        <f t="shared" ref="I946:I955" si="193">H946/G946*100</f>
        <v>94.067978917930503</v>
      </c>
      <c r="J946" s="67">
        <f t="shared" ref="J946:J955" si="194">H946-G946</f>
        <v>-110.30000000000018</v>
      </c>
    </row>
    <row r="947" spans="1:10" ht="25.5">
      <c r="A947" s="8" t="s">
        <v>314</v>
      </c>
      <c r="B947" s="102">
        <v>932</v>
      </c>
      <c r="C947" s="86" t="s">
        <v>11</v>
      </c>
      <c r="D947" s="86" t="s">
        <v>120</v>
      </c>
      <c r="E947" s="29"/>
      <c r="F947" s="29"/>
      <c r="G947" s="6">
        <f t="shared" si="192"/>
        <v>1859.4</v>
      </c>
      <c r="H947" s="6">
        <f t="shared" si="192"/>
        <v>1749.1</v>
      </c>
      <c r="I947" s="9">
        <f t="shared" si="193"/>
        <v>94.067978917930503</v>
      </c>
      <c r="J947" s="34">
        <f t="shared" si="194"/>
        <v>-110.30000000000018</v>
      </c>
    </row>
    <row r="948" spans="1:10" ht="25.5">
      <c r="A948" s="16" t="s">
        <v>487</v>
      </c>
      <c r="B948" s="102">
        <v>932</v>
      </c>
      <c r="C948" s="86" t="s">
        <v>11</v>
      </c>
      <c r="D948" s="86" t="s">
        <v>120</v>
      </c>
      <c r="E948" s="29" t="s">
        <v>486</v>
      </c>
      <c r="F948" s="29"/>
      <c r="G948" s="6">
        <f t="shared" si="192"/>
        <v>1859.4</v>
      </c>
      <c r="H948" s="6">
        <f t="shared" si="192"/>
        <v>1749.1</v>
      </c>
      <c r="I948" s="9">
        <f t="shared" si="193"/>
        <v>94.067978917930503</v>
      </c>
      <c r="J948" s="34">
        <f t="shared" si="194"/>
        <v>-110.30000000000018</v>
      </c>
    </row>
    <row r="949" spans="1:10" ht="13.5">
      <c r="A949" s="15" t="s">
        <v>484</v>
      </c>
      <c r="B949" s="102">
        <v>932</v>
      </c>
      <c r="C949" s="86" t="s">
        <v>11</v>
      </c>
      <c r="D949" s="86" t="s">
        <v>120</v>
      </c>
      <c r="E949" s="29" t="s">
        <v>485</v>
      </c>
      <c r="F949" s="29"/>
      <c r="G949" s="6">
        <f>G950+G952+G954</f>
        <v>1859.4</v>
      </c>
      <c r="H949" s="6">
        <f>H950+H952+H954</f>
        <v>1749.1</v>
      </c>
      <c r="I949" s="9">
        <f t="shared" si="193"/>
        <v>94.067978917930503</v>
      </c>
      <c r="J949" s="34">
        <f t="shared" si="194"/>
        <v>-110.30000000000018</v>
      </c>
    </row>
    <row r="950" spans="1:10" ht="25.5">
      <c r="A950" s="8" t="s">
        <v>316</v>
      </c>
      <c r="B950" s="102">
        <v>932</v>
      </c>
      <c r="C950" s="86" t="s">
        <v>11</v>
      </c>
      <c r="D950" s="86" t="s">
        <v>120</v>
      </c>
      <c r="E950" s="29" t="s">
        <v>315</v>
      </c>
      <c r="F950" s="29"/>
      <c r="G950" s="6">
        <f>SUM(G951)</f>
        <v>1387.8</v>
      </c>
      <c r="H950" s="6">
        <f>SUM(H951)</f>
        <v>1279.3</v>
      </c>
      <c r="I950" s="9">
        <f t="shared" si="193"/>
        <v>92.181870586539844</v>
      </c>
      <c r="J950" s="34">
        <f t="shared" si="194"/>
        <v>-108.5</v>
      </c>
    </row>
    <row r="951" spans="1:10" ht="91.5" customHeight="1">
      <c r="A951" s="10" t="s">
        <v>343</v>
      </c>
      <c r="B951" s="106">
        <v>932</v>
      </c>
      <c r="C951" s="87" t="s">
        <v>11</v>
      </c>
      <c r="D951" s="87" t="s">
        <v>120</v>
      </c>
      <c r="E951" s="31" t="s">
        <v>315</v>
      </c>
      <c r="F951" s="31">
        <v>100</v>
      </c>
      <c r="G951" s="5">
        <v>1387.8</v>
      </c>
      <c r="H951" s="5">
        <v>1279.3</v>
      </c>
      <c r="I951" s="11">
        <f t="shared" si="193"/>
        <v>92.181870586539844</v>
      </c>
      <c r="J951" s="35">
        <f t="shared" si="194"/>
        <v>-108.5</v>
      </c>
    </row>
    <row r="952" spans="1:10" ht="25.5">
      <c r="A952" s="14" t="s">
        <v>34</v>
      </c>
      <c r="B952" s="102">
        <v>932</v>
      </c>
      <c r="C952" s="86" t="s">
        <v>11</v>
      </c>
      <c r="D952" s="86" t="s">
        <v>120</v>
      </c>
      <c r="E952" s="29" t="s">
        <v>33</v>
      </c>
      <c r="F952" s="29"/>
      <c r="G952" s="6">
        <f>SUM(G953)</f>
        <v>152.69999999999999</v>
      </c>
      <c r="H952" s="6">
        <f>SUM(H953)</f>
        <v>151</v>
      </c>
      <c r="I952" s="9">
        <f t="shared" si="193"/>
        <v>98.886705959397517</v>
      </c>
      <c r="J952" s="34">
        <f t="shared" si="194"/>
        <v>-1.6999999999999886</v>
      </c>
    </row>
    <row r="953" spans="1:10" ht="51">
      <c r="A953" s="30" t="s">
        <v>351</v>
      </c>
      <c r="B953" s="106">
        <v>932</v>
      </c>
      <c r="C953" s="87" t="s">
        <v>11</v>
      </c>
      <c r="D953" s="87" t="s">
        <v>120</v>
      </c>
      <c r="E953" s="31" t="s">
        <v>33</v>
      </c>
      <c r="F953" s="31" t="s">
        <v>318</v>
      </c>
      <c r="G953" s="5">
        <v>152.69999999999999</v>
      </c>
      <c r="H953" s="5">
        <v>151</v>
      </c>
      <c r="I953" s="11">
        <f t="shared" si="193"/>
        <v>98.886705959397517</v>
      </c>
      <c r="J953" s="35">
        <f t="shared" si="194"/>
        <v>-1.6999999999999886</v>
      </c>
    </row>
    <row r="954" spans="1:10" ht="25.5">
      <c r="A954" s="8" t="s">
        <v>20</v>
      </c>
      <c r="B954" s="102">
        <v>932</v>
      </c>
      <c r="C954" s="86" t="s">
        <v>11</v>
      </c>
      <c r="D954" s="86" t="s">
        <v>120</v>
      </c>
      <c r="E954" s="29" t="s">
        <v>19</v>
      </c>
      <c r="F954" s="29"/>
      <c r="G954" s="6">
        <f>SUM(G955)</f>
        <v>318.89999999999998</v>
      </c>
      <c r="H954" s="6">
        <f>SUM(H955)</f>
        <v>318.8</v>
      </c>
      <c r="I954" s="9">
        <f t="shared" si="193"/>
        <v>99.968642207588601</v>
      </c>
      <c r="J954" s="34">
        <f t="shared" si="194"/>
        <v>-9.9999999999965894E-2</v>
      </c>
    </row>
    <row r="955" spans="1:10" ht="51">
      <c r="A955" s="10" t="s">
        <v>344</v>
      </c>
      <c r="B955" s="106">
        <v>932</v>
      </c>
      <c r="C955" s="87" t="s">
        <v>11</v>
      </c>
      <c r="D955" s="87" t="s">
        <v>120</v>
      </c>
      <c r="E955" s="31" t="s">
        <v>19</v>
      </c>
      <c r="F955" s="31">
        <v>200</v>
      </c>
      <c r="G955" s="5">
        <v>318.89999999999998</v>
      </c>
      <c r="H955" s="5">
        <v>318.8</v>
      </c>
      <c r="I955" s="11">
        <f t="shared" si="193"/>
        <v>99.968642207588601</v>
      </c>
      <c r="J955" s="35">
        <f t="shared" si="194"/>
        <v>-9.9999999999965894E-2</v>
      </c>
    </row>
    <row r="956" spans="1:10">
      <c r="A956" s="47" t="s">
        <v>978</v>
      </c>
      <c r="B956" s="48"/>
      <c r="C956" s="48"/>
      <c r="D956" s="48"/>
      <c r="E956" s="48"/>
      <c r="F956" s="48"/>
      <c r="G956" s="59">
        <f>G945+G874+G678+G600+G467+G413+G11</f>
        <v>1816938.7000000002</v>
      </c>
      <c r="H956" s="59">
        <f>H945+H874+H678+H600+H467+H413+H11</f>
        <v>1744577.6999999997</v>
      </c>
      <c r="I956" s="9">
        <f t="shared" ref="I956" si="195">H956/G956*100</f>
        <v>96.017422051718057</v>
      </c>
      <c r="J956" s="34">
        <f t="shared" ref="J956" si="196">H956-G956</f>
        <v>-72361.000000000466</v>
      </c>
    </row>
  </sheetData>
  <mergeCells count="12">
    <mergeCell ref="I7:J7"/>
    <mergeCell ref="A8:A9"/>
    <mergeCell ref="G8:G9"/>
    <mergeCell ref="H8:H9"/>
    <mergeCell ref="I8:I9"/>
    <mergeCell ref="J8:J9"/>
    <mergeCell ref="B8:F8"/>
    <mergeCell ref="A5:J5"/>
    <mergeCell ref="F1:J1"/>
    <mergeCell ref="F2:J2"/>
    <mergeCell ref="F3:J3"/>
    <mergeCell ref="F4:J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Рабочий</dc:creator>
  <dc:description>POI HSSF rep:2.52.0.192</dc:description>
  <cp:lastModifiedBy>User</cp:lastModifiedBy>
  <cp:lastPrinted>2022-03-30T11:33:46Z</cp:lastPrinted>
  <dcterms:created xsi:type="dcterms:W3CDTF">2021-02-10T08:55:59Z</dcterms:created>
  <dcterms:modified xsi:type="dcterms:W3CDTF">2022-03-31T09:42:13Z</dcterms:modified>
</cp:coreProperties>
</file>